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frengklinmatatula/Downloads/"/>
    </mc:Choice>
  </mc:AlternateContent>
  <xr:revisionPtr revIDLastSave="0" documentId="13_ncr:1_{59E1DBB7-5044-AC4D-999B-86CB29D1DF74}" xr6:coauthVersionLast="47" xr6:coauthVersionMax="47" xr10:uidLastSave="{00000000-0000-0000-0000-000000000000}"/>
  <bookViews>
    <workbookView xWindow="0" yWindow="760" windowWidth="29400" windowHeight="18360" activeTab="1" xr2:uid="{00000000-000D-0000-FFFF-FFFF00000000}"/>
  </bookViews>
  <sheets>
    <sheet name="Contoh " sheetId="2" r:id="rId1"/>
    <sheet name="Konversi" sheetId="1" r:id="rId2"/>
    <sheet name="Nama Dosen" sheetId="3" r:id="rId3"/>
  </sheets>
  <definedNames>
    <definedName name="Arliyana_M.Kom">'Nama Dosen'!#REF!</definedName>
    <definedName name="NAMA">'Nama Dosen'!$C$2:$C$8</definedName>
    <definedName name="NIK">'Nama Dosen'!$B$2:$B$8</definedName>
    <definedName name="No">'Nama Dosen'!$A$2:$A$8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" l="1"/>
  <c r="D73" i="1"/>
  <c r="J59" i="2"/>
  <c r="E59" i="2"/>
  <c r="E58" i="2"/>
  <c r="K57" i="2"/>
  <c r="M57" i="2" s="1"/>
  <c r="K56" i="2"/>
  <c r="L56" i="2" s="1"/>
  <c r="M55" i="2"/>
  <c r="L55" i="2"/>
  <c r="K55" i="2"/>
  <c r="K54" i="2"/>
  <c r="M54" i="2" s="1"/>
  <c r="K53" i="2"/>
  <c r="L53" i="2" s="1"/>
  <c r="M52" i="2"/>
  <c r="L52" i="2"/>
  <c r="K52" i="2"/>
  <c r="K51" i="2"/>
  <c r="M51" i="2" s="1"/>
  <c r="K50" i="2"/>
  <c r="M50" i="2" s="1"/>
  <c r="K49" i="2"/>
  <c r="L49" i="2" s="1"/>
  <c r="K48" i="2"/>
  <c r="L48" i="2" s="1"/>
  <c r="K47" i="2"/>
  <c r="M47" i="2" s="1"/>
  <c r="K46" i="2"/>
  <c r="M46" i="2" s="1"/>
  <c r="K45" i="2"/>
  <c r="M45" i="2" s="1"/>
  <c r="K44" i="2"/>
  <c r="M44" i="2" s="1"/>
  <c r="K43" i="2"/>
  <c r="M43" i="2" s="1"/>
  <c r="K42" i="2"/>
  <c r="M42" i="2" s="1"/>
  <c r="K41" i="2"/>
  <c r="L41" i="2" s="1"/>
  <c r="K40" i="2"/>
  <c r="L40" i="2" s="1"/>
  <c r="K39" i="2"/>
  <c r="M39" i="2" s="1"/>
  <c r="K38" i="2"/>
  <c r="M38" i="2" s="1"/>
  <c r="K37" i="2"/>
  <c r="M37" i="2" s="1"/>
  <c r="K36" i="2"/>
  <c r="M36" i="2" s="1"/>
  <c r="K35" i="2"/>
  <c r="M35" i="2" s="1"/>
  <c r="K34" i="2"/>
  <c r="M34" i="2" s="1"/>
  <c r="K33" i="2"/>
  <c r="L33" i="2" s="1"/>
  <c r="K32" i="2"/>
  <c r="L32" i="2" s="1"/>
  <c r="K31" i="2"/>
  <c r="L31" i="2" s="1"/>
  <c r="K30" i="2"/>
  <c r="M30" i="2" s="1"/>
  <c r="K29" i="2"/>
  <c r="L29" i="2" s="1"/>
  <c r="K28" i="2"/>
  <c r="M28" i="2" s="1"/>
  <c r="K27" i="2"/>
  <c r="M27" i="2" s="1"/>
  <c r="K26" i="2"/>
  <c r="M26" i="2" s="1"/>
  <c r="K25" i="2"/>
  <c r="L25" i="2" s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18" i="2"/>
  <c r="M18" i="2" s="1"/>
  <c r="K17" i="2"/>
  <c r="L17" i="2" s="1"/>
  <c r="K16" i="2"/>
  <c r="L16" i="2" s="1"/>
  <c r="K12" i="2"/>
  <c r="J59" i="1"/>
  <c r="E59" i="1"/>
  <c r="M29" i="2" l="1"/>
  <c r="M25" i="2"/>
  <c r="L21" i="2"/>
  <c r="L47" i="2"/>
  <c r="M17" i="2"/>
  <c r="L44" i="2"/>
  <c r="M53" i="2"/>
  <c r="L36" i="2"/>
  <c r="L28" i="2"/>
  <c r="M31" i="2"/>
  <c r="L45" i="2"/>
  <c r="L37" i="2"/>
  <c r="M41" i="2"/>
  <c r="L39" i="2"/>
  <c r="L23" i="2"/>
  <c r="M49" i="2"/>
  <c r="K58" i="2"/>
  <c r="L20" i="2"/>
  <c r="L12" i="2"/>
  <c r="M33" i="2"/>
  <c r="M12" i="2"/>
  <c r="L18" i="2"/>
  <c r="L26" i="2"/>
  <c r="L34" i="2"/>
  <c r="L42" i="2"/>
  <c r="L50" i="2"/>
  <c r="M16" i="2"/>
  <c r="L19" i="2"/>
  <c r="L27" i="2"/>
  <c r="M32" i="2"/>
  <c r="L35" i="2"/>
  <c r="M40" i="2"/>
  <c r="L43" i="2"/>
  <c r="M48" i="2"/>
  <c r="L51" i="2"/>
  <c r="M56" i="2"/>
  <c r="L22" i="2"/>
  <c r="L30" i="2"/>
  <c r="L38" i="2"/>
  <c r="L46" i="2"/>
  <c r="L54" i="2"/>
  <c r="L24" i="2"/>
  <c r="L57" i="2"/>
  <c r="M58" i="2" l="1"/>
  <c r="J60" i="2" s="1"/>
  <c r="M60" i="2" l="1"/>
  <c r="E60" i="2"/>
  <c r="K17" i="1" l="1"/>
  <c r="K18" i="1"/>
  <c r="L18" i="1" s="1"/>
  <c r="K19" i="1"/>
  <c r="K20" i="1"/>
  <c r="K21" i="1"/>
  <c r="K22" i="1"/>
  <c r="K23" i="1"/>
  <c r="K24" i="1"/>
  <c r="K25" i="1"/>
  <c r="K26" i="1"/>
  <c r="L26" i="1" s="1"/>
  <c r="K27" i="1"/>
  <c r="K28" i="1"/>
  <c r="K29" i="1"/>
  <c r="K30" i="1"/>
  <c r="K31" i="1"/>
  <c r="K32" i="1"/>
  <c r="K33" i="1"/>
  <c r="L33" i="1" s="1"/>
  <c r="K34" i="1"/>
  <c r="L34" i="1" s="1"/>
  <c r="K35" i="1"/>
  <c r="L35" i="1" s="1"/>
  <c r="K36" i="1"/>
  <c r="K37" i="1"/>
  <c r="K38" i="1"/>
  <c r="K39" i="1"/>
  <c r="K40" i="1"/>
  <c r="K41" i="1"/>
  <c r="L41" i="1" s="1"/>
  <c r="K42" i="1"/>
  <c r="L42" i="1" s="1"/>
  <c r="K43" i="1"/>
  <c r="L43" i="1" s="1"/>
  <c r="K44" i="1"/>
  <c r="K45" i="1"/>
  <c r="K46" i="1"/>
  <c r="K47" i="1"/>
  <c r="K48" i="1"/>
  <c r="K49" i="1"/>
  <c r="L49" i="1" s="1"/>
  <c r="K50" i="1"/>
  <c r="L50" i="1" s="1"/>
  <c r="K51" i="1"/>
  <c r="L51" i="1" s="1"/>
  <c r="K52" i="1"/>
  <c r="K53" i="1"/>
  <c r="K54" i="1"/>
  <c r="K55" i="1"/>
  <c r="K56" i="1"/>
  <c r="K57" i="1"/>
  <c r="L57" i="1" s="1"/>
  <c r="K16" i="1"/>
  <c r="K12" i="1"/>
  <c r="L12" i="1" s="1"/>
  <c r="M17" i="1" l="1"/>
  <c r="L17" i="1"/>
  <c r="M24" i="1"/>
  <c r="L24" i="1"/>
  <c r="M23" i="1"/>
  <c r="L23" i="1"/>
  <c r="M21" i="1"/>
  <c r="L21" i="1"/>
  <c r="K58" i="1"/>
  <c r="M27" i="1"/>
  <c r="L27" i="1"/>
  <c r="M19" i="1"/>
  <c r="L19" i="1"/>
  <c r="M16" i="1"/>
  <c r="L16" i="1"/>
  <c r="M25" i="1"/>
  <c r="L25" i="1"/>
  <c r="M22" i="1"/>
  <c r="L22" i="1"/>
  <c r="M42" i="1"/>
  <c r="M20" i="1"/>
  <c r="L20" i="1"/>
  <c r="M29" i="1"/>
  <c r="L29" i="1"/>
  <c r="M54" i="1"/>
  <c r="L54" i="1"/>
  <c r="M57" i="1"/>
  <c r="M56" i="1"/>
  <c r="L56" i="1"/>
  <c r="M55" i="1"/>
  <c r="L55" i="1"/>
  <c r="M53" i="1"/>
  <c r="L53" i="1"/>
  <c r="M52" i="1"/>
  <c r="L52" i="1"/>
  <c r="M51" i="1"/>
  <c r="M50" i="1"/>
  <c r="M49" i="1"/>
  <c r="M48" i="1"/>
  <c r="L48" i="1"/>
  <c r="M47" i="1"/>
  <c r="L47" i="1"/>
  <c r="M46" i="1"/>
  <c r="L46" i="1"/>
  <c r="M45" i="1"/>
  <c r="L45" i="1"/>
  <c r="M44" i="1"/>
  <c r="L44" i="1"/>
  <c r="M43" i="1"/>
  <c r="M41" i="1"/>
  <c r="M40" i="1"/>
  <c r="L40" i="1"/>
  <c r="M39" i="1"/>
  <c r="L39" i="1"/>
  <c r="M37" i="1"/>
  <c r="L37" i="1"/>
  <c r="M32" i="1"/>
  <c r="L32" i="1"/>
  <c r="M34" i="1"/>
  <c r="M36" i="1"/>
  <c r="L36" i="1"/>
  <c r="M38" i="1"/>
  <c r="L38" i="1"/>
  <c r="M35" i="1"/>
  <c r="M33" i="1"/>
  <c r="M31" i="1"/>
  <c r="L31" i="1"/>
  <c r="M30" i="1"/>
  <c r="L30" i="1"/>
  <c r="M28" i="1"/>
  <c r="L28" i="1"/>
  <c r="M26" i="1"/>
  <c r="M18" i="1"/>
  <c r="M12" i="1"/>
  <c r="E58" i="1"/>
  <c r="M58" i="1" l="1"/>
  <c r="J60" i="1" s="1"/>
  <c r="M60" i="1" l="1"/>
  <c r="E60" i="1"/>
</calcChain>
</file>

<file path=xl/sharedStrings.xml><?xml version="1.0" encoding="utf-8"?>
<sst xmlns="http://schemas.openxmlformats.org/spreadsheetml/2006/main" count="468" uniqueCount="151">
  <si>
    <t>KURIKULUM OBE-MBKM 2021</t>
  </si>
  <si>
    <t>KURIKULUM OBE-BERDAMPAK 2025</t>
  </si>
  <si>
    <t>Kurikulum Lama (2021)</t>
  </si>
  <si>
    <t>Kurikulum Baru (2025)</t>
  </si>
  <si>
    <t>NO</t>
  </si>
  <si>
    <t>KODE</t>
  </si>
  <si>
    <t>MATA KULIAH</t>
  </si>
  <si>
    <t>SKS</t>
  </si>
  <si>
    <t>NILAI</t>
  </si>
  <si>
    <t>MUTU</t>
  </si>
  <si>
    <t>MKI103201</t>
  </si>
  <si>
    <r>
      <rPr>
        <sz val="11"/>
        <color theme="1"/>
        <rFont val="Arial MT"/>
        <charset val="134"/>
      </rPr>
      <t>Agama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Islam</t>
    </r>
  </si>
  <si>
    <t>MKI103202</t>
  </si>
  <si>
    <r>
      <rPr>
        <sz val="11"/>
        <color theme="1"/>
        <rFont val="Arial MT"/>
        <charset val="134"/>
      </rPr>
      <t>Agama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Kristen</t>
    </r>
  </si>
  <si>
    <t>MKI103203</t>
  </si>
  <si>
    <r>
      <rPr>
        <sz val="11"/>
        <color theme="1"/>
        <rFont val="Arial MT"/>
        <charset val="134"/>
      </rPr>
      <t>Agama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Katolik</t>
    </r>
  </si>
  <si>
    <t>Agama Katolik</t>
  </si>
  <si>
    <t>MKI103204</t>
  </si>
  <si>
    <r>
      <rPr>
        <sz val="11"/>
        <color theme="1"/>
        <rFont val="Arial MT"/>
        <charset val="134"/>
      </rPr>
      <t>Agama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Hindu</t>
    </r>
  </si>
  <si>
    <t>MKI103205</t>
  </si>
  <si>
    <t>Pancasila</t>
  </si>
  <si>
    <t>MKH103201</t>
  </si>
  <si>
    <r>
      <rPr>
        <sz val="11"/>
        <color theme="1"/>
        <rFont val="Arial MT"/>
        <charset val="134"/>
      </rPr>
      <t>Bahasa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Inggris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I</t>
    </r>
  </si>
  <si>
    <t>MTS203206</t>
  </si>
  <si>
    <t>Statistika Deskriptif (teori)</t>
  </si>
  <si>
    <t>MTS103208</t>
  </si>
  <si>
    <t>Statistika Deskriptif (praktikum)</t>
  </si>
  <si>
    <t>MKH103202</t>
  </si>
  <si>
    <r>
      <rPr>
        <sz val="11"/>
        <color theme="1"/>
        <rFont val="Arial MT"/>
        <charset val="134"/>
      </rPr>
      <t>Dasar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Manajemen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dan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Bisnis</t>
    </r>
  </si>
  <si>
    <t>MKH103203</t>
  </si>
  <si>
    <r>
      <rPr>
        <sz val="11"/>
        <color theme="1"/>
        <rFont val="Arial MT"/>
        <charset val="134"/>
      </rPr>
      <t>Dasar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Akuntansi</t>
    </r>
  </si>
  <si>
    <t>ALP103401</t>
  </si>
  <si>
    <r>
      <rPr>
        <sz val="11"/>
        <color theme="1"/>
        <rFont val="Arial MT"/>
        <charset val="134"/>
      </rPr>
      <t>Algoritma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Pemrograman</t>
    </r>
  </si>
  <si>
    <t>MTS103205</t>
  </si>
  <si>
    <r>
      <rPr>
        <sz val="11"/>
        <color theme="1"/>
        <rFont val="Arial MT"/>
        <charset val="134"/>
      </rPr>
      <t>Matematika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Dasar</t>
    </r>
  </si>
  <si>
    <t>MKH103210</t>
  </si>
  <si>
    <r>
      <rPr>
        <sz val="11"/>
        <color theme="1"/>
        <rFont val="Arial MT"/>
        <charset val="134"/>
      </rPr>
      <t>Bahasa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Indonesia</t>
    </r>
  </si>
  <si>
    <t>MKI203206</t>
  </si>
  <si>
    <t>Kewarganegaraan</t>
  </si>
  <si>
    <t>MKH203211</t>
  </si>
  <si>
    <r>
      <rPr>
        <sz val="11"/>
        <color theme="1"/>
        <rFont val="Arial MT"/>
        <charset val="134"/>
      </rPr>
      <t>Bahasa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Inggris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II</t>
    </r>
  </si>
  <si>
    <t>ALP203203</t>
  </si>
  <si>
    <r>
      <rPr>
        <sz val="11"/>
        <color theme="1"/>
        <rFont val="Arial MT"/>
        <charset val="134"/>
      </rPr>
      <t>Pemrograman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Mobile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Dasar</t>
    </r>
  </si>
  <si>
    <t>MMI203201</t>
  </si>
  <si>
    <r>
      <rPr>
        <sz val="11"/>
        <color theme="1"/>
        <rFont val="Arial MT"/>
        <charset val="134"/>
      </rPr>
      <t>Sistem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Informasi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Manajemen</t>
    </r>
  </si>
  <si>
    <t>ARK203204</t>
  </si>
  <si>
    <r>
      <rPr>
        <sz val="11"/>
        <color theme="1"/>
        <rFont val="Arial MT"/>
        <charset val="134"/>
      </rPr>
      <t>Sistem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Operasi</t>
    </r>
  </si>
  <si>
    <t>ARK103201</t>
  </si>
  <si>
    <t>Pengantar Teknologi Informasi</t>
  </si>
  <si>
    <t>RPL203211</t>
  </si>
  <si>
    <t>Pengantar Teknologi Game</t>
  </si>
  <si>
    <t>ALP203409</t>
  </si>
  <si>
    <r>
      <rPr>
        <sz val="11"/>
        <color theme="1"/>
        <rFont val="Arial MT"/>
        <charset val="134"/>
      </rPr>
      <t>Object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Oriented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Programming</t>
    </r>
  </si>
  <si>
    <t>RPL203408</t>
  </si>
  <si>
    <r>
      <rPr>
        <sz val="11"/>
        <color theme="1"/>
        <rFont val="Arial MT"/>
        <charset val="134"/>
      </rPr>
      <t>Pemrograman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Web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Design</t>
    </r>
  </si>
  <si>
    <t>MKH303208</t>
  </si>
  <si>
    <t>Kewirausahaan</t>
  </si>
  <si>
    <t>MTS303403</t>
  </si>
  <si>
    <r>
      <rPr>
        <sz val="11"/>
        <color theme="1"/>
        <rFont val="Arial MT"/>
        <charset val="134"/>
      </rPr>
      <t>Komputer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Akuntansi</t>
    </r>
  </si>
  <si>
    <t>ALP303211</t>
  </si>
  <si>
    <t>Pemrograman Framework Mobile</t>
  </si>
  <si>
    <t>ALP303305</t>
  </si>
  <si>
    <r>
      <rPr>
        <sz val="11"/>
        <color theme="1"/>
        <rFont val="Arial MT"/>
        <charset val="134"/>
      </rPr>
      <t>Struktur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Data</t>
    </r>
  </si>
  <si>
    <t>MTS303207</t>
  </si>
  <si>
    <r>
      <rPr>
        <sz val="11"/>
        <color theme="1"/>
        <rFont val="Arial MT"/>
        <charset val="134"/>
      </rPr>
      <t>Aljabar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Linear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dan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Matrik</t>
    </r>
  </si>
  <si>
    <t>RPL503410</t>
  </si>
  <si>
    <t>Teknologi Game</t>
  </si>
  <si>
    <t>RPL303412</t>
  </si>
  <si>
    <t>Pemrograman Game</t>
  </si>
  <si>
    <t>ALP303310</t>
  </si>
  <si>
    <r>
      <rPr>
        <sz val="11"/>
        <color theme="1"/>
        <rFont val="Arial MT"/>
        <charset val="134"/>
      </rPr>
      <t>Pemrograman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Web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Lanjut</t>
    </r>
  </si>
  <si>
    <t>RPL403207</t>
  </si>
  <si>
    <r>
      <rPr>
        <sz val="11"/>
        <color theme="1"/>
        <rFont val="Arial MT"/>
        <charset val="134"/>
      </rPr>
      <t>Paket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Program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Aplikasi</t>
    </r>
  </si>
  <si>
    <t>ALP403408</t>
  </si>
  <si>
    <r>
      <rPr>
        <sz val="11"/>
        <color theme="1"/>
        <rFont val="Arial MT"/>
        <charset val="134"/>
      </rPr>
      <t>Web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Framework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(WF)</t>
    </r>
  </si>
  <si>
    <t>ALP403402</t>
  </si>
  <si>
    <r>
      <rPr>
        <sz val="11"/>
        <color theme="1"/>
        <rFont val="Arial MT"/>
        <charset val="134"/>
      </rPr>
      <t>Pemrograman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Mobile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Lanjut</t>
    </r>
  </si>
  <si>
    <t>RPL303403</t>
  </si>
  <si>
    <t>Basis Data</t>
  </si>
  <si>
    <t>RPL403413</t>
  </si>
  <si>
    <r>
      <rPr>
        <sz val="11"/>
        <color theme="1"/>
        <rFont val="Arial MT"/>
        <charset val="134"/>
      </rPr>
      <t>Basis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Data</t>
    </r>
  </si>
  <si>
    <t>MKH403204</t>
  </si>
  <si>
    <r>
      <rPr>
        <sz val="11"/>
        <color theme="1"/>
        <rFont val="Arial MT"/>
        <charset val="134"/>
      </rPr>
      <t>Metode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Penulisan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Ilmiah</t>
    </r>
  </si>
  <si>
    <t>ARK403211</t>
  </si>
  <si>
    <t>Jaringan dan Keamanan Komputer</t>
  </si>
  <si>
    <t>ARK403212</t>
  </si>
  <si>
    <t>Komunikasi Data</t>
  </si>
  <si>
    <t>MKH503206</t>
  </si>
  <si>
    <t>E-Business</t>
  </si>
  <si>
    <t>ARK503203</t>
  </si>
  <si>
    <r>
      <rPr>
        <sz val="11"/>
        <color theme="1"/>
        <rFont val="Arial MT"/>
        <charset val="134"/>
      </rPr>
      <t>Perancangan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Sistem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Informasi</t>
    </r>
  </si>
  <si>
    <t>RPL503202</t>
  </si>
  <si>
    <r>
      <rPr>
        <sz val="11"/>
        <color theme="1"/>
        <rFont val="Arial MT"/>
        <charset val="134"/>
      </rPr>
      <t>Interaksi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Manusia-Komputer</t>
    </r>
  </si>
  <si>
    <t>MKH503207</t>
  </si>
  <si>
    <r>
      <rPr>
        <sz val="11"/>
        <color theme="1"/>
        <rFont val="Arial MT"/>
        <charset val="134"/>
      </rPr>
      <t>Kerja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Praktik</t>
    </r>
  </si>
  <si>
    <t>MKH503205</t>
  </si>
  <si>
    <r>
      <rPr>
        <sz val="11"/>
        <color theme="1"/>
        <rFont val="Arial MT"/>
        <charset val="134"/>
      </rPr>
      <t>Etika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Profesi</t>
    </r>
  </si>
  <si>
    <t>RPL403405</t>
  </si>
  <si>
    <r>
      <rPr>
        <sz val="11"/>
        <color theme="1"/>
        <rFont val="Arial MT"/>
        <charset val="134"/>
      </rPr>
      <t>Pemrograman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Client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Server</t>
    </r>
  </si>
  <si>
    <t>RPL503414</t>
  </si>
  <si>
    <t>MMI503203</t>
  </si>
  <si>
    <r>
      <rPr>
        <sz val="11"/>
        <color theme="1"/>
        <rFont val="Arial MT"/>
        <charset val="134"/>
      </rPr>
      <t>Manajemen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Strategik</t>
    </r>
  </si>
  <si>
    <t>ARK503410</t>
  </si>
  <si>
    <r>
      <rPr>
        <sz val="11"/>
        <color theme="1"/>
        <rFont val="Arial MT"/>
        <charset val="134"/>
      </rPr>
      <t>Creative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Multimedia</t>
    </r>
  </si>
  <si>
    <t>MKI603207</t>
  </si>
  <si>
    <r>
      <rPr>
        <sz val="11"/>
        <color theme="1"/>
        <rFont val="Arial MT"/>
        <charset val="134"/>
      </rPr>
      <t>Pendidikan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Anti Korupsi</t>
    </r>
  </si>
  <si>
    <t>ARK603206</t>
  </si>
  <si>
    <r>
      <rPr>
        <sz val="11"/>
        <color theme="1"/>
        <rFont val="Arial MT"/>
        <charset val="134"/>
      </rPr>
      <t>Web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Security</t>
    </r>
  </si>
  <si>
    <t>ARK603313</t>
  </si>
  <si>
    <r>
      <rPr>
        <sz val="11"/>
        <color theme="1"/>
        <rFont val="Arial MT"/>
        <charset val="134"/>
      </rPr>
      <t>Project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Creative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Multimedia</t>
    </r>
  </si>
  <si>
    <t>MKH603409</t>
  </si>
  <si>
    <r>
      <rPr>
        <sz val="11"/>
        <color theme="1"/>
        <rFont val="Arial MT"/>
        <charset val="134"/>
      </rPr>
      <t>Tugas</t>
    </r>
    <r>
      <rPr>
        <sz val="11"/>
        <color theme="1"/>
        <rFont val="Arial MT"/>
        <charset val="134"/>
      </rPr>
      <t xml:space="preserve"> </t>
    </r>
    <r>
      <rPr>
        <sz val="11"/>
        <color theme="1"/>
        <rFont val="Arial MT"/>
        <charset val="134"/>
      </rPr>
      <t>Akhir</t>
    </r>
  </si>
  <si>
    <t>Palangka Raya,      Juli 2025</t>
  </si>
  <si>
    <t>Mengetahui,</t>
  </si>
  <si>
    <t>Mahasiswa Ybs,</t>
  </si>
  <si>
    <t>Dosen Pembimbing Akademik</t>
  </si>
  <si>
    <t>(........................................................................)</t>
  </si>
  <si>
    <t>NIM.    ..........................................................</t>
  </si>
  <si>
    <t>Ketua Program Studi</t>
  </si>
  <si>
    <t>Sherly Jayanti, ST., M.Cs</t>
  </si>
  <si>
    <t>NIK. 198501102012004</t>
  </si>
  <si>
    <t>Jumlah Ditempuh</t>
  </si>
  <si>
    <t>Jumlah SKS Total</t>
  </si>
  <si>
    <t>IPK</t>
  </si>
  <si>
    <t>A</t>
  </si>
  <si>
    <t>B</t>
  </si>
  <si>
    <t>C</t>
  </si>
  <si>
    <t>D</t>
  </si>
  <si>
    <t>E</t>
  </si>
  <si>
    <t>SKSN</t>
  </si>
  <si>
    <t>-</t>
  </si>
  <si>
    <t xml:space="preserve"> Di BULATKAN</t>
  </si>
  <si>
    <t>No</t>
  </si>
  <si>
    <t>NIK</t>
  </si>
  <si>
    <t>NAMA</t>
  </si>
  <si>
    <t>Arliyana.M.Kom</t>
  </si>
  <si>
    <t>Frenglin Matatula,S.Kom,MMSI</t>
  </si>
  <si>
    <t>Sherly Jayanti,ST.,M,Cs</t>
  </si>
  <si>
    <t>Moch.Ichsan,ST.,M.Kom</t>
  </si>
  <si>
    <t>Dewanto Zulkarnain,SH.,M.Pd</t>
  </si>
  <si>
    <t>Suparno,M.Kom</t>
  </si>
  <si>
    <t>Drs.Heri Purwanto,M.Pd</t>
  </si>
  <si>
    <t>catatan</t>
  </si>
  <si>
    <t>Mengisi pada kotak warna kuning</t>
  </si>
  <si>
    <t xml:space="preserve">Nilai A = 4  </t>
  </si>
  <si>
    <t>Nilai B = 3</t>
  </si>
  <si>
    <t>Nilai D = 1</t>
  </si>
  <si>
    <t>Nilai C = 2</t>
  </si>
  <si>
    <t>Nilai E = 0</t>
  </si>
  <si>
    <t>isikan kolom warna kuning dengan ANGKA jika nilai kamu</t>
  </si>
  <si>
    <t>Paket Program Aplikasi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</si>
</sst>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NIK.&quot;\ #"/>
  </numFmts>
  <fonts count="9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MT"/>
      <charset val="134"/>
    </font>
    <font>
      <sz val="11"/>
      <color rgb="FF0000FF"/>
      <name val="Arial MT"/>
      <charset val="134"/>
    </font>
    <font>
      <sz val="11"/>
      <name val="Arial MT"/>
      <charset val="134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0" fillId="2" borderId="0" xfId="0" applyFill="1">
      <alignment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top" wrapText="1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13" xfId="0" applyBorder="1">
      <alignment vertical="center"/>
    </xf>
    <xf numFmtId="0" fontId="0" fillId="0" borderId="2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34" xfId="0" applyFont="1" applyFill="1" applyBorder="1" applyAlignment="1"/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1" fontId="5" fillId="0" borderId="10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2"/>
    </xf>
    <xf numFmtId="0" fontId="1" fillId="0" borderId="3" xfId="0" applyFont="1" applyBorder="1" applyAlignment="1">
      <alignment horizontal="left" vertical="center" indent="2"/>
    </xf>
    <xf numFmtId="0" fontId="1" fillId="0" borderId="35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36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7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0" fillId="4" borderId="2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123825</xdr:rowOff>
    </xdr:from>
    <xdr:to>
      <xdr:col>8</xdr:col>
      <xdr:colOff>2571750</xdr:colOff>
      <xdr:row>6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BCD917-1C0E-3541-A604-0DCB152B3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5775" y="123825"/>
          <a:ext cx="780097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123825</xdr:rowOff>
    </xdr:from>
    <xdr:to>
      <xdr:col>8</xdr:col>
      <xdr:colOff>2571750</xdr:colOff>
      <xdr:row>6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23825"/>
          <a:ext cx="704850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40C5-9956-E541-8A70-CEB0697F884E}">
  <dimension ref="B9:P83"/>
  <sheetViews>
    <sheetView zoomScale="139" zoomScaleNormal="59" workbookViewId="0">
      <selection activeCell="I39" sqref="I39"/>
    </sheetView>
  </sheetViews>
  <sheetFormatPr baseColWidth="10" defaultColWidth="9.1640625" defaultRowHeight="15"/>
  <cols>
    <col min="2" max="2" width="5" customWidth="1"/>
    <col min="3" max="3" width="14.5" customWidth="1"/>
    <col min="4" max="4" width="33.33203125" customWidth="1"/>
    <col min="5" max="5" width="5.5" customWidth="1"/>
    <col min="7" max="7" width="1.33203125" customWidth="1"/>
    <col min="8" max="8" width="13.6640625" customWidth="1"/>
    <col min="9" max="9" width="39.6640625" customWidth="1"/>
    <col min="10" max="10" width="7" customWidth="1"/>
    <col min="12" max="12" width="8" customWidth="1"/>
  </cols>
  <sheetData>
    <row r="9" spans="2:16" ht="15" customHeight="1" thickBot="1">
      <c r="B9" s="82" t="s">
        <v>0</v>
      </c>
      <c r="C9" s="82"/>
      <c r="D9" s="82"/>
      <c r="E9" s="82"/>
      <c r="F9" s="82"/>
      <c r="H9" s="82" t="s">
        <v>1</v>
      </c>
      <c r="I9" s="82"/>
      <c r="J9" s="82"/>
      <c r="K9" s="82"/>
      <c r="L9" s="82"/>
    </row>
    <row r="10" spans="2:16" ht="16" thickBot="1">
      <c r="B10" s="83" t="s">
        <v>2</v>
      </c>
      <c r="C10" s="84"/>
      <c r="D10" s="84"/>
      <c r="E10" s="84"/>
      <c r="F10" s="85"/>
      <c r="H10" s="86" t="s">
        <v>3</v>
      </c>
      <c r="I10" s="87"/>
      <c r="J10" s="87"/>
      <c r="K10" s="87"/>
      <c r="L10" s="87"/>
      <c r="M10" s="88"/>
      <c r="N10" s="58"/>
      <c r="O10">
        <v>4</v>
      </c>
      <c r="P10" s="58" t="s">
        <v>124</v>
      </c>
    </row>
    <row r="11" spans="2:16">
      <c r="B11" s="1" t="s">
        <v>4</v>
      </c>
      <c r="C11" s="2" t="s">
        <v>5</v>
      </c>
      <c r="D11" s="2" t="s">
        <v>6</v>
      </c>
      <c r="E11" s="2" t="s">
        <v>7</v>
      </c>
      <c r="F11" s="3" t="s">
        <v>8</v>
      </c>
      <c r="H11" s="59" t="s">
        <v>5</v>
      </c>
      <c r="I11" s="55" t="s">
        <v>6</v>
      </c>
      <c r="J11" s="55" t="s">
        <v>7</v>
      </c>
      <c r="K11" s="55" t="s">
        <v>8</v>
      </c>
      <c r="L11" s="60" t="s">
        <v>9</v>
      </c>
      <c r="M11" s="61" t="s">
        <v>129</v>
      </c>
      <c r="O11" s="58">
        <v>3</v>
      </c>
      <c r="P11" s="58" t="s">
        <v>125</v>
      </c>
    </row>
    <row r="12" spans="2:16" ht="17" customHeight="1">
      <c r="B12" s="4">
        <v>1</v>
      </c>
      <c r="C12" s="5" t="s">
        <v>10</v>
      </c>
      <c r="D12" s="6" t="s">
        <v>11</v>
      </c>
      <c r="E12" s="89">
        <v>2</v>
      </c>
      <c r="F12" s="91">
        <v>3</v>
      </c>
      <c r="H12" s="7" t="s">
        <v>10</v>
      </c>
      <c r="I12" s="6" t="s">
        <v>11</v>
      </c>
      <c r="J12" s="89">
        <v>2</v>
      </c>
      <c r="K12" s="94">
        <f>F12</f>
        <v>3</v>
      </c>
      <c r="L12" s="96" t="str">
        <f>IF(K12=0,"E",IF(K12=1,"D",IF(K12=2,"C",IF(K12=3,"B",IF(K12=4,"A","Error")))))</f>
        <v>B</v>
      </c>
      <c r="M12" s="99">
        <f>J12*K12</f>
        <v>6</v>
      </c>
      <c r="N12" s="58"/>
      <c r="O12" s="58">
        <v>2</v>
      </c>
      <c r="P12" s="58" t="s">
        <v>126</v>
      </c>
    </row>
    <row r="13" spans="2:16" ht="17" customHeight="1">
      <c r="B13" s="8">
        <v>2</v>
      </c>
      <c r="C13" s="9" t="s">
        <v>12</v>
      </c>
      <c r="D13" s="10" t="s">
        <v>13</v>
      </c>
      <c r="E13" s="90"/>
      <c r="F13" s="92"/>
      <c r="H13" s="11" t="s">
        <v>12</v>
      </c>
      <c r="I13" s="10" t="s">
        <v>13</v>
      </c>
      <c r="J13" s="90"/>
      <c r="K13" s="95"/>
      <c r="L13" s="97"/>
      <c r="M13" s="99"/>
      <c r="O13" s="58">
        <v>1</v>
      </c>
      <c r="P13" s="58" t="s">
        <v>127</v>
      </c>
    </row>
    <row r="14" spans="2:16" ht="17" customHeight="1">
      <c r="B14" s="8">
        <v>3</v>
      </c>
      <c r="C14" s="9" t="s">
        <v>14</v>
      </c>
      <c r="D14" s="10" t="s">
        <v>15</v>
      </c>
      <c r="E14" s="90"/>
      <c r="F14" s="92"/>
      <c r="H14" s="11" t="s">
        <v>14</v>
      </c>
      <c r="I14" s="10" t="s">
        <v>16</v>
      </c>
      <c r="J14" s="90"/>
      <c r="K14" s="95"/>
      <c r="L14" s="97"/>
      <c r="M14" s="99"/>
      <c r="O14" s="58">
        <v>0</v>
      </c>
      <c r="P14" s="58" t="s">
        <v>128</v>
      </c>
    </row>
    <row r="15" spans="2:16" ht="17" customHeight="1">
      <c r="B15" s="8">
        <v>4</v>
      </c>
      <c r="C15" s="9" t="s">
        <v>17</v>
      </c>
      <c r="D15" s="10" t="s">
        <v>18</v>
      </c>
      <c r="E15" s="90"/>
      <c r="F15" s="93"/>
      <c r="H15" s="11" t="s">
        <v>17</v>
      </c>
      <c r="I15" s="10" t="s">
        <v>18</v>
      </c>
      <c r="J15" s="90"/>
      <c r="K15" s="89"/>
      <c r="L15" s="98"/>
      <c r="M15" s="99"/>
      <c r="O15" s="58"/>
    </row>
    <row r="16" spans="2:16" ht="17" customHeight="1">
      <c r="B16" s="8">
        <v>5</v>
      </c>
      <c r="C16" s="9" t="s">
        <v>19</v>
      </c>
      <c r="D16" s="10" t="s">
        <v>20</v>
      </c>
      <c r="E16" s="12">
        <v>2</v>
      </c>
      <c r="F16" s="56">
        <v>3</v>
      </c>
      <c r="H16" s="11" t="s">
        <v>19</v>
      </c>
      <c r="I16" s="10" t="s">
        <v>20</v>
      </c>
      <c r="J16" s="12">
        <v>2</v>
      </c>
      <c r="K16" s="12">
        <f>F16</f>
        <v>3</v>
      </c>
      <c r="L16" s="66" t="str">
        <f>IF(K16=0,"E",IF(K16=1,"D",IF(K16=2,"C",IF(K16=3,"B",IF(K16=4,"A","Error")))))</f>
        <v>B</v>
      </c>
      <c r="M16" s="67">
        <f>J16*K16</f>
        <v>6</v>
      </c>
    </row>
    <row r="17" spans="2:13" ht="17" customHeight="1">
      <c r="B17" s="8">
        <v>6</v>
      </c>
      <c r="C17" s="9" t="s">
        <v>21</v>
      </c>
      <c r="D17" s="10" t="s">
        <v>22</v>
      </c>
      <c r="E17" s="12">
        <v>2</v>
      </c>
      <c r="F17" s="56">
        <v>3</v>
      </c>
      <c r="H17" s="11" t="s">
        <v>21</v>
      </c>
      <c r="I17" s="10" t="s">
        <v>22</v>
      </c>
      <c r="J17" s="12">
        <v>2</v>
      </c>
      <c r="K17" s="12">
        <f t="shared" ref="K17:K57" si="0">F17</f>
        <v>3</v>
      </c>
      <c r="L17" s="66" t="str">
        <f t="shared" ref="L17:L57" si="1">IF(K17=0,"E",IF(K17=1,"D",IF(K17=2,"C",IF(K17=3,"B",IF(K17=4,"A","Error")))))</f>
        <v>B</v>
      </c>
      <c r="M17" s="67">
        <f t="shared" ref="M17:M56" si="2">J17*K17</f>
        <v>6</v>
      </c>
    </row>
    <row r="18" spans="2:13" ht="17" customHeight="1">
      <c r="B18" s="8">
        <v>7</v>
      </c>
      <c r="C18" s="13" t="s">
        <v>23</v>
      </c>
      <c r="D18" s="14" t="s">
        <v>24</v>
      </c>
      <c r="E18" s="15">
        <v>2</v>
      </c>
      <c r="F18" s="56">
        <v>2</v>
      </c>
      <c r="G18" s="16"/>
      <c r="H18" s="62" t="s">
        <v>25</v>
      </c>
      <c r="I18" s="43" t="s">
        <v>26</v>
      </c>
      <c r="J18" s="15">
        <v>2</v>
      </c>
      <c r="K18" s="12">
        <f t="shared" si="0"/>
        <v>2</v>
      </c>
      <c r="L18" s="66" t="str">
        <f t="shared" si="1"/>
        <v>C</v>
      </c>
      <c r="M18" s="67">
        <f t="shared" si="2"/>
        <v>4</v>
      </c>
    </row>
    <row r="19" spans="2:13" ht="17" customHeight="1">
      <c r="B19" s="8">
        <v>8</v>
      </c>
      <c r="C19" s="9" t="s">
        <v>27</v>
      </c>
      <c r="D19" s="10" t="s">
        <v>28</v>
      </c>
      <c r="E19" s="12">
        <v>2</v>
      </c>
      <c r="F19" s="56">
        <v>3</v>
      </c>
      <c r="H19" s="11" t="s">
        <v>27</v>
      </c>
      <c r="I19" s="10" t="s">
        <v>28</v>
      </c>
      <c r="J19" s="12">
        <v>2</v>
      </c>
      <c r="K19" s="12">
        <f t="shared" si="0"/>
        <v>3</v>
      </c>
      <c r="L19" s="66" t="str">
        <f t="shared" si="1"/>
        <v>B</v>
      </c>
      <c r="M19" s="67">
        <f t="shared" si="2"/>
        <v>6</v>
      </c>
    </row>
    <row r="20" spans="2:13" ht="17" customHeight="1">
      <c r="B20" s="8">
        <v>9</v>
      </c>
      <c r="C20" s="9" t="s">
        <v>29</v>
      </c>
      <c r="D20" s="10" t="s">
        <v>30</v>
      </c>
      <c r="E20" s="12">
        <v>2</v>
      </c>
      <c r="F20" s="56">
        <v>4</v>
      </c>
      <c r="H20" s="11" t="s">
        <v>29</v>
      </c>
      <c r="I20" s="10" t="s">
        <v>30</v>
      </c>
      <c r="J20" s="12">
        <v>2</v>
      </c>
      <c r="K20" s="12">
        <f t="shared" si="0"/>
        <v>4</v>
      </c>
      <c r="L20" s="66" t="str">
        <f t="shared" si="1"/>
        <v>A</v>
      </c>
      <c r="M20" s="67">
        <f t="shared" si="2"/>
        <v>8</v>
      </c>
    </row>
    <row r="21" spans="2:13" ht="17" customHeight="1">
      <c r="B21" s="8">
        <v>10</v>
      </c>
      <c r="C21" s="9" t="s">
        <v>31</v>
      </c>
      <c r="D21" s="10" t="s">
        <v>32</v>
      </c>
      <c r="E21" s="12">
        <v>4</v>
      </c>
      <c r="F21" s="56">
        <v>3</v>
      </c>
      <c r="H21" s="11" t="s">
        <v>31</v>
      </c>
      <c r="I21" s="10" t="s">
        <v>32</v>
      </c>
      <c r="J21" s="12">
        <v>4</v>
      </c>
      <c r="K21" s="12">
        <f t="shared" si="0"/>
        <v>3</v>
      </c>
      <c r="L21" s="66" t="str">
        <f t="shared" si="1"/>
        <v>B</v>
      </c>
      <c r="M21" s="67">
        <f t="shared" si="2"/>
        <v>12</v>
      </c>
    </row>
    <row r="22" spans="2:13" ht="17" customHeight="1">
      <c r="B22" s="8">
        <v>11</v>
      </c>
      <c r="C22" s="9" t="s">
        <v>33</v>
      </c>
      <c r="D22" s="10" t="s">
        <v>34</v>
      </c>
      <c r="E22" s="12">
        <v>2</v>
      </c>
      <c r="F22" s="56">
        <v>3</v>
      </c>
      <c r="H22" s="11" t="s">
        <v>33</v>
      </c>
      <c r="I22" s="10" t="s">
        <v>34</v>
      </c>
      <c r="J22" s="12">
        <v>2</v>
      </c>
      <c r="K22" s="12">
        <f t="shared" si="0"/>
        <v>3</v>
      </c>
      <c r="L22" s="66" t="str">
        <f t="shared" si="1"/>
        <v>B</v>
      </c>
      <c r="M22" s="67">
        <f t="shared" si="2"/>
        <v>6</v>
      </c>
    </row>
    <row r="23" spans="2:13" ht="17" customHeight="1" thickBot="1">
      <c r="B23" s="17">
        <v>12</v>
      </c>
      <c r="C23" s="18" t="s">
        <v>35</v>
      </c>
      <c r="D23" s="19" t="s">
        <v>36</v>
      </c>
      <c r="E23" s="20">
        <v>2</v>
      </c>
      <c r="F23" s="56">
        <v>3</v>
      </c>
      <c r="H23" s="21" t="s">
        <v>35</v>
      </c>
      <c r="I23" s="19" t="s">
        <v>36</v>
      </c>
      <c r="J23" s="20">
        <v>2</v>
      </c>
      <c r="K23" s="12">
        <f t="shared" si="0"/>
        <v>3</v>
      </c>
      <c r="L23" s="66" t="str">
        <f t="shared" si="1"/>
        <v>B</v>
      </c>
      <c r="M23" s="67">
        <f t="shared" si="2"/>
        <v>6</v>
      </c>
    </row>
    <row r="24" spans="2:13">
      <c r="B24" s="22">
        <v>13</v>
      </c>
      <c r="C24" s="23" t="s">
        <v>37</v>
      </c>
      <c r="D24" s="24" t="s">
        <v>38</v>
      </c>
      <c r="E24" s="25">
        <v>2</v>
      </c>
      <c r="F24" s="56">
        <v>3</v>
      </c>
      <c r="H24" s="26" t="s">
        <v>37</v>
      </c>
      <c r="I24" s="30" t="s">
        <v>38</v>
      </c>
      <c r="J24" s="25">
        <v>2</v>
      </c>
      <c r="K24" s="12">
        <f t="shared" si="0"/>
        <v>3</v>
      </c>
      <c r="L24" s="66" t="str">
        <f t="shared" si="1"/>
        <v>B</v>
      </c>
      <c r="M24" s="67">
        <f t="shared" si="2"/>
        <v>6</v>
      </c>
    </row>
    <row r="25" spans="2:13">
      <c r="B25" s="8">
        <v>14</v>
      </c>
      <c r="C25" s="9" t="s">
        <v>39</v>
      </c>
      <c r="D25" s="27" t="s">
        <v>40</v>
      </c>
      <c r="E25" s="12">
        <v>2</v>
      </c>
      <c r="F25" s="56">
        <v>3</v>
      </c>
      <c r="H25" s="11" t="s">
        <v>39</v>
      </c>
      <c r="I25" s="10" t="s">
        <v>40</v>
      </c>
      <c r="J25" s="12">
        <v>2</v>
      </c>
      <c r="K25" s="12">
        <f t="shared" si="0"/>
        <v>3</v>
      </c>
      <c r="L25" s="66" t="str">
        <f t="shared" si="1"/>
        <v>B</v>
      </c>
      <c r="M25" s="67">
        <f t="shared" si="2"/>
        <v>6</v>
      </c>
    </row>
    <row r="26" spans="2:13">
      <c r="B26" s="8">
        <v>15</v>
      </c>
      <c r="C26" s="9" t="s">
        <v>41</v>
      </c>
      <c r="D26" s="27" t="s">
        <v>42</v>
      </c>
      <c r="E26" s="12">
        <v>2</v>
      </c>
      <c r="F26" s="56">
        <v>2</v>
      </c>
      <c r="H26" s="11" t="s">
        <v>41</v>
      </c>
      <c r="I26" s="10" t="s">
        <v>42</v>
      </c>
      <c r="J26" s="12">
        <v>2</v>
      </c>
      <c r="K26" s="12">
        <f t="shared" si="0"/>
        <v>2</v>
      </c>
      <c r="L26" s="66" t="str">
        <f t="shared" si="1"/>
        <v>C</v>
      </c>
      <c r="M26" s="67">
        <f t="shared" si="2"/>
        <v>4</v>
      </c>
    </row>
    <row r="27" spans="2:13">
      <c r="B27" s="8">
        <v>16</v>
      </c>
      <c r="C27" s="9" t="s">
        <v>43</v>
      </c>
      <c r="D27" s="27" t="s">
        <v>44</v>
      </c>
      <c r="E27" s="12">
        <v>2</v>
      </c>
      <c r="F27" s="56">
        <v>3</v>
      </c>
      <c r="H27" s="11" t="s">
        <v>43</v>
      </c>
      <c r="I27" s="10" t="s">
        <v>44</v>
      </c>
      <c r="J27" s="12">
        <v>2</v>
      </c>
      <c r="K27" s="12">
        <f t="shared" si="0"/>
        <v>3</v>
      </c>
      <c r="L27" s="66" t="str">
        <f t="shared" si="1"/>
        <v>B</v>
      </c>
      <c r="M27" s="67">
        <f t="shared" si="2"/>
        <v>6</v>
      </c>
    </row>
    <row r="28" spans="2:13">
      <c r="B28" s="8">
        <v>17</v>
      </c>
      <c r="C28" s="9" t="s">
        <v>45</v>
      </c>
      <c r="D28" s="27" t="s">
        <v>46</v>
      </c>
      <c r="E28" s="12">
        <v>2</v>
      </c>
      <c r="F28" s="56">
        <v>3</v>
      </c>
      <c r="H28" s="11" t="s">
        <v>45</v>
      </c>
      <c r="I28" s="10" t="s">
        <v>46</v>
      </c>
      <c r="J28" s="12">
        <v>2</v>
      </c>
      <c r="K28" s="12">
        <f t="shared" si="0"/>
        <v>3</v>
      </c>
      <c r="L28" s="66" t="str">
        <f t="shared" si="1"/>
        <v>B</v>
      </c>
      <c r="M28" s="67">
        <f t="shared" si="2"/>
        <v>6</v>
      </c>
    </row>
    <row r="29" spans="2:13">
      <c r="B29" s="8">
        <v>18</v>
      </c>
      <c r="C29" s="13" t="s">
        <v>47</v>
      </c>
      <c r="D29" s="28" t="s">
        <v>48</v>
      </c>
      <c r="E29" s="15">
        <v>2</v>
      </c>
      <c r="F29" s="56">
        <v>2</v>
      </c>
      <c r="G29" s="16"/>
      <c r="H29" s="62" t="s">
        <v>49</v>
      </c>
      <c r="I29" s="43" t="s">
        <v>50</v>
      </c>
      <c r="J29" s="15">
        <v>2</v>
      </c>
      <c r="K29" s="12">
        <f t="shared" si="0"/>
        <v>2</v>
      </c>
      <c r="L29" s="66" t="str">
        <f t="shared" si="1"/>
        <v>C</v>
      </c>
      <c r="M29" s="67">
        <f t="shared" si="2"/>
        <v>4</v>
      </c>
    </row>
    <row r="30" spans="2:13" ht="18" customHeight="1">
      <c r="B30" s="8">
        <v>19</v>
      </c>
      <c r="C30" s="9" t="s">
        <v>51</v>
      </c>
      <c r="D30" s="27" t="s">
        <v>52</v>
      </c>
      <c r="E30" s="12">
        <v>4</v>
      </c>
      <c r="F30" s="56">
        <v>1</v>
      </c>
      <c r="H30" s="11" t="s">
        <v>51</v>
      </c>
      <c r="I30" s="44" t="s">
        <v>52</v>
      </c>
      <c r="J30" s="12">
        <v>4</v>
      </c>
      <c r="K30" s="12">
        <f t="shared" si="0"/>
        <v>1</v>
      </c>
      <c r="L30" s="66" t="str">
        <f t="shared" si="1"/>
        <v>D</v>
      </c>
      <c r="M30" s="67">
        <f t="shared" si="2"/>
        <v>4</v>
      </c>
    </row>
    <row r="31" spans="2:13" ht="16" thickBot="1">
      <c r="B31" s="17">
        <v>20</v>
      </c>
      <c r="C31" s="18" t="s">
        <v>53</v>
      </c>
      <c r="D31" s="29" t="s">
        <v>54</v>
      </c>
      <c r="E31" s="20">
        <v>4</v>
      </c>
      <c r="F31" s="56">
        <v>2</v>
      </c>
      <c r="H31" s="21" t="s">
        <v>53</v>
      </c>
      <c r="I31" s="45" t="s">
        <v>54</v>
      </c>
      <c r="J31" s="20">
        <v>4</v>
      </c>
      <c r="K31" s="12">
        <f t="shared" si="0"/>
        <v>2</v>
      </c>
      <c r="L31" s="66" t="str">
        <f t="shared" si="1"/>
        <v>C</v>
      </c>
      <c r="M31" s="67">
        <f t="shared" si="2"/>
        <v>8</v>
      </c>
    </row>
    <row r="32" spans="2:13">
      <c r="B32" s="22">
        <v>21</v>
      </c>
      <c r="C32" s="23" t="s">
        <v>55</v>
      </c>
      <c r="D32" s="30" t="s">
        <v>56</v>
      </c>
      <c r="E32" s="25">
        <v>2</v>
      </c>
      <c r="F32" s="56">
        <v>4</v>
      </c>
      <c r="H32" s="26" t="s">
        <v>55</v>
      </c>
      <c r="I32" s="46" t="s">
        <v>56</v>
      </c>
      <c r="J32" s="25">
        <v>2</v>
      </c>
      <c r="K32" s="12">
        <f t="shared" si="0"/>
        <v>4</v>
      </c>
      <c r="L32" s="66" t="str">
        <f t="shared" si="1"/>
        <v>A</v>
      </c>
      <c r="M32" s="67">
        <f t="shared" si="2"/>
        <v>8</v>
      </c>
    </row>
    <row r="33" spans="2:13">
      <c r="B33" s="8">
        <v>22</v>
      </c>
      <c r="C33" s="9" t="s">
        <v>57</v>
      </c>
      <c r="D33" s="10" t="s">
        <v>58</v>
      </c>
      <c r="E33" s="12">
        <v>4</v>
      </c>
      <c r="F33" s="56">
        <v>2</v>
      </c>
      <c r="H33" s="7" t="s">
        <v>57</v>
      </c>
      <c r="I33" s="47" t="s">
        <v>58</v>
      </c>
      <c r="J33" s="48">
        <v>4</v>
      </c>
      <c r="K33" s="12">
        <f t="shared" si="0"/>
        <v>2</v>
      </c>
      <c r="L33" s="66" t="str">
        <f t="shared" si="1"/>
        <v>C</v>
      </c>
      <c r="M33" s="67">
        <f t="shared" si="2"/>
        <v>8</v>
      </c>
    </row>
    <row r="34" spans="2:13">
      <c r="B34" s="8">
        <v>23</v>
      </c>
      <c r="C34" s="9" t="s">
        <v>59</v>
      </c>
      <c r="D34" s="10" t="s">
        <v>60</v>
      </c>
      <c r="E34" s="12">
        <v>2</v>
      </c>
      <c r="F34" s="56">
        <v>1</v>
      </c>
      <c r="H34" s="11" t="s">
        <v>59</v>
      </c>
      <c r="I34" s="44" t="s">
        <v>60</v>
      </c>
      <c r="J34" s="49">
        <v>2</v>
      </c>
      <c r="K34" s="12">
        <f t="shared" si="0"/>
        <v>1</v>
      </c>
      <c r="L34" s="66" t="str">
        <f t="shared" si="1"/>
        <v>D</v>
      </c>
      <c r="M34" s="67">
        <f t="shared" si="2"/>
        <v>2</v>
      </c>
    </row>
    <row r="35" spans="2:13">
      <c r="B35" s="8">
        <v>24</v>
      </c>
      <c r="C35" s="9" t="s">
        <v>61</v>
      </c>
      <c r="D35" s="10" t="s">
        <v>62</v>
      </c>
      <c r="E35" s="12">
        <v>3</v>
      </c>
      <c r="F35" s="56">
        <v>2</v>
      </c>
      <c r="H35" s="11" t="s">
        <v>61</v>
      </c>
      <c r="I35" s="44" t="s">
        <v>62</v>
      </c>
      <c r="J35" s="49">
        <v>3</v>
      </c>
      <c r="K35" s="12">
        <f t="shared" si="0"/>
        <v>2</v>
      </c>
      <c r="L35" s="66" t="str">
        <f t="shared" si="1"/>
        <v>C</v>
      </c>
      <c r="M35" s="67">
        <f t="shared" si="2"/>
        <v>6</v>
      </c>
    </row>
    <row r="36" spans="2:13">
      <c r="B36" s="8">
        <v>25</v>
      </c>
      <c r="C36" s="9" t="s">
        <v>63</v>
      </c>
      <c r="D36" s="10" t="s">
        <v>64</v>
      </c>
      <c r="E36" s="12">
        <v>2</v>
      </c>
      <c r="F36" s="56">
        <v>0</v>
      </c>
      <c r="H36" s="11" t="s">
        <v>63</v>
      </c>
      <c r="I36" s="44" t="s">
        <v>64</v>
      </c>
      <c r="J36" s="49">
        <v>2</v>
      </c>
      <c r="K36" s="12">
        <f t="shared" si="0"/>
        <v>0</v>
      </c>
      <c r="L36" s="66" t="str">
        <f t="shared" si="1"/>
        <v>E</v>
      </c>
      <c r="M36" s="67">
        <f t="shared" si="2"/>
        <v>0</v>
      </c>
    </row>
    <row r="37" spans="2:13">
      <c r="B37" s="8">
        <v>26</v>
      </c>
      <c r="C37" s="13" t="s">
        <v>65</v>
      </c>
      <c r="D37" s="14" t="s">
        <v>66</v>
      </c>
      <c r="E37" s="15">
        <v>4</v>
      </c>
      <c r="F37" s="56">
        <v>0</v>
      </c>
      <c r="G37" s="16"/>
      <c r="H37" s="63" t="s">
        <v>67</v>
      </c>
      <c r="I37" s="64" t="s">
        <v>68</v>
      </c>
      <c r="J37" s="50">
        <v>4</v>
      </c>
      <c r="K37" s="12">
        <f t="shared" si="0"/>
        <v>0</v>
      </c>
      <c r="L37" s="66" t="str">
        <f t="shared" si="1"/>
        <v>E</v>
      </c>
      <c r="M37" s="67">
        <f t="shared" si="2"/>
        <v>0</v>
      </c>
    </row>
    <row r="38" spans="2:13" ht="16" thickBot="1">
      <c r="B38" s="31">
        <v>27</v>
      </c>
      <c r="C38" s="32" t="s">
        <v>69</v>
      </c>
      <c r="D38" s="33" t="s">
        <v>70</v>
      </c>
      <c r="E38" s="34">
        <v>3</v>
      </c>
      <c r="F38" s="56">
        <v>2</v>
      </c>
      <c r="H38" s="21" t="s">
        <v>69</v>
      </c>
      <c r="I38" s="19" t="s">
        <v>70</v>
      </c>
      <c r="J38" s="51">
        <v>3</v>
      </c>
      <c r="K38" s="12">
        <f t="shared" si="0"/>
        <v>2</v>
      </c>
      <c r="L38" s="66" t="str">
        <f t="shared" si="1"/>
        <v>C</v>
      </c>
      <c r="M38" s="67">
        <f t="shared" si="2"/>
        <v>6</v>
      </c>
    </row>
    <row r="39" spans="2:13">
      <c r="B39" s="8">
        <v>28</v>
      </c>
      <c r="C39" s="23" t="s">
        <v>71</v>
      </c>
      <c r="D39" s="30" t="s">
        <v>72</v>
      </c>
      <c r="E39" s="25">
        <v>2</v>
      </c>
      <c r="F39" s="56">
        <v>1</v>
      </c>
      <c r="H39" s="26" t="s">
        <v>71</v>
      </c>
      <c r="I39" s="30" t="s">
        <v>150</v>
      </c>
      <c r="J39" s="52">
        <v>2</v>
      </c>
      <c r="K39" s="12">
        <f t="shared" si="0"/>
        <v>1</v>
      </c>
      <c r="L39" s="66" t="str">
        <f t="shared" si="1"/>
        <v>D</v>
      </c>
      <c r="M39" s="67">
        <f t="shared" si="2"/>
        <v>2</v>
      </c>
    </row>
    <row r="40" spans="2:13">
      <c r="B40" s="31">
        <v>29</v>
      </c>
      <c r="C40" s="9" t="s">
        <v>73</v>
      </c>
      <c r="D40" s="10" t="s">
        <v>74</v>
      </c>
      <c r="E40" s="12">
        <v>4</v>
      </c>
      <c r="F40" s="56">
        <v>1</v>
      </c>
      <c r="H40" s="11" t="s">
        <v>73</v>
      </c>
      <c r="I40" s="10" t="s">
        <v>74</v>
      </c>
      <c r="J40" s="49">
        <v>4</v>
      </c>
      <c r="K40" s="12">
        <f t="shared" si="0"/>
        <v>1</v>
      </c>
      <c r="L40" s="66" t="str">
        <f t="shared" si="1"/>
        <v>D</v>
      </c>
      <c r="M40" s="67">
        <f t="shared" si="2"/>
        <v>4</v>
      </c>
    </row>
    <row r="41" spans="2:13">
      <c r="B41" s="8">
        <v>30</v>
      </c>
      <c r="C41" s="9" t="s">
        <v>75</v>
      </c>
      <c r="D41" s="10" t="s">
        <v>76</v>
      </c>
      <c r="E41" s="12">
        <v>4</v>
      </c>
      <c r="F41" s="56">
        <v>0</v>
      </c>
      <c r="H41" s="11" t="s">
        <v>75</v>
      </c>
      <c r="I41" s="10" t="s">
        <v>76</v>
      </c>
      <c r="J41" s="49">
        <v>4</v>
      </c>
      <c r="K41" s="12">
        <f t="shared" si="0"/>
        <v>0</v>
      </c>
      <c r="L41" s="66" t="str">
        <f t="shared" si="1"/>
        <v>E</v>
      </c>
      <c r="M41" s="67">
        <f t="shared" si="2"/>
        <v>0</v>
      </c>
    </row>
    <row r="42" spans="2:13">
      <c r="B42" s="31">
        <v>31</v>
      </c>
      <c r="C42" s="35" t="s">
        <v>77</v>
      </c>
      <c r="D42" s="36" t="s">
        <v>78</v>
      </c>
      <c r="E42" s="12">
        <v>4</v>
      </c>
      <c r="F42" s="56">
        <v>0</v>
      </c>
      <c r="H42" s="37" t="s">
        <v>79</v>
      </c>
      <c r="I42" s="14" t="s">
        <v>80</v>
      </c>
      <c r="J42" s="50">
        <v>4</v>
      </c>
      <c r="K42" s="12">
        <f t="shared" si="0"/>
        <v>0</v>
      </c>
      <c r="L42" s="66" t="str">
        <f t="shared" si="1"/>
        <v>E</v>
      </c>
      <c r="M42" s="67">
        <f t="shared" si="2"/>
        <v>0</v>
      </c>
    </row>
    <row r="43" spans="2:13">
      <c r="B43" s="8">
        <v>32</v>
      </c>
      <c r="C43" s="9" t="s">
        <v>81</v>
      </c>
      <c r="D43" s="10" t="s">
        <v>82</v>
      </c>
      <c r="E43" s="12">
        <v>2</v>
      </c>
      <c r="F43" s="56">
        <v>2</v>
      </c>
      <c r="H43" s="11" t="s">
        <v>81</v>
      </c>
      <c r="I43" s="10" t="s">
        <v>82</v>
      </c>
      <c r="J43" s="49">
        <v>2</v>
      </c>
      <c r="K43" s="12">
        <f t="shared" si="0"/>
        <v>2</v>
      </c>
      <c r="L43" s="66" t="str">
        <f t="shared" si="1"/>
        <v>C</v>
      </c>
      <c r="M43" s="67">
        <f t="shared" si="2"/>
        <v>4</v>
      </c>
    </row>
    <row r="44" spans="2:13">
      <c r="B44" s="31">
        <v>33</v>
      </c>
      <c r="C44" s="9" t="s">
        <v>83</v>
      </c>
      <c r="D44" s="10" t="s">
        <v>84</v>
      </c>
      <c r="E44" s="12">
        <v>2</v>
      </c>
      <c r="F44" s="56">
        <v>1</v>
      </c>
      <c r="H44" s="11" t="s">
        <v>83</v>
      </c>
      <c r="I44" s="10" t="s">
        <v>84</v>
      </c>
      <c r="J44" s="49">
        <v>2</v>
      </c>
      <c r="K44" s="12">
        <f t="shared" si="0"/>
        <v>1</v>
      </c>
      <c r="L44" s="66" t="str">
        <f t="shared" si="1"/>
        <v>D</v>
      </c>
      <c r="M44" s="67">
        <f t="shared" si="2"/>
        <v>2</v>
      </c>
    </row>
    <row r="45" spans="2:13" ht="16" thickBot="1">
      <c r="B45" s="31">
        <v>34</v>
      </c>
      <c r="C45" s="32" t="s">
        <v>85</v>
      </c>
      <c r="D45" s="38" t="s">
        <v>86</v>
      </c>
      <c r="E45" s="34">
        <v>2</v>
      </c>
      <c r="F45" s="56">
        <v>0</v>
      </c>
      <c r="H45" s="21" t="s">
        <v>85</v>
      </c>
      <c r="I45" s="53" t="s">
        <v>86</v>
      </c>
      <c r="J45" s="51">
        <v>2</v>
      </c>
      <c r="K45" s="12">
        <f t="shared" si="0"/>
        <v>0</v>
      </c>
      <c r="L45" s="66" t="str">
        <f t="shared" si="1"/>
        <v>E</v>
      </c>
      <c r="M45" s="67">
        <f t="shared" si="2"/>
        <v>0</v>
      </c>
    </row>
    <row r="46" spans="2:13">
      <c r="B46" s="22">
        <v>35</v>
      </c>
      <c r="C46" s="23" t="s">
        <v>87</v>
      </c>
      <c r="D46" s="30" t="s">
        <v>88</v>
      </c>
      <c r="E46" s="25">
        <v>2</v>
      </c>
      <c r="F46" s="56">
        <v>3</v>
      </c>
      <c r="H46" s="26" t="s">
        <v>87</v>
      </c>
      <c r="I46" s="30" t="s">
        <v>88</v>
      </c>
      <c r="J46" s="52">
        <v>2</v>
      </c>
      <c r="K46" s="12">
        <f t="shared" si="0"/>
        <v>3</v>
      </c>
      <c r="L46" s="66" t="str">
        <f t="shared" si="1"/>
        <v>B</v>
      </c>
      <c r="M46" s="67">
        <f t="shared" si="2"/>
        <v>6</v>
      </c>
    </row>
    <row r="47" spans="2:13">
      <c r="B47" s="8">
        <v>36</v>
      </c>
      <c r="C47" s="9" t="s">
        <v>89</v>
      </c>
      <c r="D47" s="10" t="s">
        <v>90</v>
      </c>
      <c r="E47" s="12">
        <v>2</v>
      </c>
      <c r="F47" s="56">
        <v>3</v>
      </c>
      <c r="H47" s="11" t="s">
        <v>89</v>
      </c>
      <c r="I47" s="10" t="s">
        <v>90</v>
      </c>
      <c r="J47" s="49">
        <v>2</v>
      </c>
      <c r="K47" s="12">
        <f t="shared" si="0"/>
        <v>3</v>
      </c>
      <c r="L47" s="66" t="str">
        <f t="shared" si="1"/>
        <v>B</v>
      </c>
      <c r="M47" s="67">
        <f t="shared" si="2"/>
        <v>6</v>
      </c>
    </row>
    <row r="48" spans="2:13">
      <c r="B48" s="8">
        <v>37</v>
      </c>
      <c r="C48" s="9" t="s">
        <v>91</v>
      </c>
      <c r="D48" s="10" t="s">
        <v>92</v>
      </c>
      <c r="E48" s="12">
        <v>2</v>
      </c>
      <c r="F48" s="56">
        <v>2</v>
      </c>
      <c r="H48" s="11" t="s">
        <v>91</v>
      </c>
      <c r="I48" s="10" t="s">
        <v>92</v>
      </c>
      <c r="J48" s="49">
        <v>2</v>
      </c>
      <c r="K48" s="12">
        <f t="shared" si="0"/>
        <v>2</v>
      </c>
      <c r="L48" s="66" t="str">
        <f t="shared" si="1"/>
        <v>C</v>
      </c>
      <c r="M48" s="67">
        <f t="shared" si="2"/>
        <v>4</v>
      </c>
    </row>
    <row r="49" spans="2:13">
      <c r="B49" s="8">
        <v>38</v>
      </c>
      <c r="C49" s="9" t="s">
        <v>93</v>
      </c>
      <c r="D49" s="10" t="s">
        <v>94</v>
      </c>
      <c r="E49" s="12">
        <v>2</v>
      </c>
      <c r="F49" s="56">
        <v>0</v>
      </c>
      <c r="H49" s="11" t="s">
        <v>93</v>
      </c>
      <c r="I49" s="10" t="s">
        <v>94</v>
      </c>
      <c r="J49" s="49">
        <v>2</v>
      </c>
      <c r="K49" s="12">
        <f t="shared" si="0"/>
        <v>0</v>
      </c>
      <c r="L49" s="66" t="str">
        <f t="shared" si="1"/>
        <v>E</v>
      </c>
      <c r="M49" s="67">
        <f t="shared" si="2"/>
        <v>0</v>
      </c>
    </row>
    <row r="50" spans="2:13">
      <c r="B50" s="8">
        <v>39</v>
      </c>
      <c r="C50" s="9" t="s">
        <v>95</v>
      </c>
      <c r="D50" s="10" t="s">
        <v>96</v>
      </c>
      <c r="E50" s="12">
        <v>2</v>
      </c>
      <c r="F50" s="56">
        <v>4</v>
      </c>
      <c r="H50" s="11" t="s">
        <v>95</v>
      </c>
      <c r="I50" s="10" t="s">
        <v>96</v>
      </c>
      <c r="J50" s="49">
        <v>2</v>
      </c>
      <c r="K50" s="12">
        <f t="shared" si="0"/>
        <v>4</v>
      </c>
      <c r="L50" s="66" t="str">
        <f t="shared" si="1"/>
        <v>A</v>
      </c>
      <c r="M50" s="67">
        <f t="shared" si="2"/>
        <v>8</v>
      </c>
    </row>
    <row r="51" spans="2:13">
      <c r="B51" s="8">
        <v>40</v>
      </c>
      <c r="C51" s="39" t="s">
        <v>97</v>
      </c>
      <c r="D51" s="40" t="s">
        <v>98</v>
      </c>
      <c r="E51" s="12">
        <v>4</v>
      </c>
      <c r="F51" s="56">
        <v>1</v>
      </c>
      <c r="H51" s="65" t="s">
        <v>99</v>
      </c>
      <c r="I51" s="14" t="s">
        <v>98</v>
      </c>
      <c r="J51" s="50">
        <v>4</v>
      </c>
      <c r="K51" s="12">
        <f t="shared" si="0"/>
        <v>1</v>
      </c>
      <c r="L51" s="66" t="str">
        <f t="shared" si="1"/>
        <v>D</v>
      </c>
      <c r="M51" s="67">
        <f t="shared" si="2"/>
        <v>4</v>
      </c>
    </row>
    <row r="52" spans="2:13">
      <c r="B52" s="8">
        <v>41</v>
      </c>
      <c r="C52" s="9" t="s">
        <v>100</v>
      </c>
      <c r="D52" s="10" t="s">
        <v>101</v>
      </c>
      <c r="E52" s="12">
        <v>2</v>
      </c>
      <c r="F52" s="56">
        <v>2</v>
      </c>
      <c r="H52" s="11" t="s">
        <v>100</v>
      </c>
      <c r="I52" s="10" t="s">
        <v>101</v>
      </c>
      <c r="J52" s="49">
        <v>2</v>
      </c>
      <c r="K52" s="12">
        <f t="shared" si="0"/>
        <v>2</v>
      </c>
      <c r="L52" s="66" t="str">
        <f t="shared" si="1"/>
        <v>C</v>
      </c>
      <c r="M52" s="67">
        <f t="shared" si="2"/>
        <v>4</v>
      </c>
    </row>
    <row r="53" spans="2:13" ht="16" thickBot="1">
      <c r="B53" s="17">
        <v>42</v>
      </c>
      <c r="C53" s="18" t="s">
        <v>102</v>
      </c>
      <c r="D53" s="19" t="s">
        <v>103</v>
      </c>
      <c r="E53" s="20">
        <v>4</v>
      </c>
      <c r="F53" s="56">
        <v>3</v>
      </c>
      <c r="H53" s="21" t="s">
        <v>102</v>
      </c>
      <c r="I53" s="19" t="s">
        <v>103</v>
      </c>
      <c r="J53" s="51">
        <v>4</v>
      </c>
      <c r="K53" s="12">
        <f t="shared" si="0"/>
        <v>3</v>
      </c>
      <c r="L53" s="66" t="str">
        <f t="shared" si="1"/>
        <v>B</v>
      </c>
      <c r="M53" s="67">
        <f t="shared" si="2"/>
        <v>12</v>
      </c>
    </row>
    <row r="54" spans="2:13">
      <c r="B54" s="22">
        <v>43</v>
      </c>
      <c r="C54" s="23" t="s">
        <v>104</v>
      </c>
      <c r="D54" s="30" t="s">
        <v>105</v>
      </c>
      <c r="E54" s="25">
        <v>2</v>
      </c>
      <c r="F54" s="56">
        <v>0</v>
      </c>
      <c r="H54" s="26" t="s">
        <v>104</v>
      </c>
      <c r="I54" s="30" t="s">
        <v>105</v>
      </c>
      <c r="J54" s="52">
        <v>2</v>
      </c>
      <c r="K54" s="12">
        <f t="shared" si="0"/>
        <v>0</v>
      </c>
      <c r="L54" s="66" t="str">
        <f t="shared" si="1"/>
        <v>E</v>
      </c>
      <c r="M54" s="67">
        <f t="shared" si="2"/>
        <v>0</v>
      </c>
    </row>
    <row r="55" spans="2:13">
      <c r="B55" s="31">
        <v>44</v>
      </c>
      <c r="C55" s="9" t="s">
        <v>106</v>
      </c>
      <c r="D55" s="10" t="s">
        <v>107</v>
      </c>
      <c r="E55" s="12">
        <v>2</v>
      </c>
      <c r="F55" s="56">
        <v>0</v>
      </c>
      <c r="H55" s="11" t="s">
        <v>106</v>
      </c>
      <c r="I55" s="10" t="s">
        <v>107</v>
      </c>
      <c r="J55" s="49">
        <v>2</v>
      </c>
      <c r="K55" s="12">
        <f t="shared" si="0"/>
        <v>0</v>
      </c>
      <c r="L55" s="66" t="str">
        <f t="shared" si="1"/>
        <v>E</v>
      </c>
      <c r="M55" s="67">
        <f t="shared" si="2"/>
        <v>0</v>
      </c>
    </row>
    <row r="56" spans="2:13">
      <c r="B56" s="8">
        <v>45</v>
      </c>
      <c r="C56" s="9" t="s">
        <v>108</v>
      </c>
      <c r="D56" s="10" t="s">
        <v>109</v>
      </c>
      <c r="E56" s="12">
        <v>3</v>
      </c>
      <c r="F56" s="56">
        <v>3</v>
      </c>
      <c r="H56" s="11" t="s">
        <v>108</v>
      </c>
      <c r="I56" s="10" t="s">
        <v>109</v>
      </c>
      <c r="J56" s="49">
        <v>3</v>
      </c>
      <c r="K56" s="12">
        <f t="shared" si="0"/>
        <v>3</v>
      </c>
      <c r="L56" s="66" t="str">
        <f t="shared" si="1"/>
        <v>B</v>
      </c>
      <c r="M56" s="67">
        <f t="shared" si="2"/>
        <v>9</v>
      </c>
    </row>
    <row r="57" spans="2:13" ht="16" thickBot="1">
      <c r="B57" s="31">
        <v>46</v>
      </c>
      <c r="C57" s="32" t="s">
        <v>110</v>
      </c>
      <c r="D57" s="33" t="s">
        <v>111</v>
      </c>
      <c r="E57" s="34">
        <v>4</v>
      </c>
      <c r="F57" s="75">
        <v>0</v>
      </c>
      <c r="H57" s="21" t="s">
        <v>110</v>
      </c>
      <c r="I57" s="19" t="s">
        <v>111</v>
      </c>
      <c r="J57" s="51">
        <v>4</v>
      </c>
      <c r="K57" s="20">
        <f t="shared" si="0"/>
        <v>0</v>
      </c>
      <c r="L57" s="68" t="str">
        <f t="shared" si="1"/>
        <v>E</v>
      </c>
      <c r="M57" s="69">
        <f>J57*K57</f>
        <v>0</v>
      </c>
    </row>
    <row r="58" spans="2:13" ht="16" thickBot="1">
      <c r="B58" s="102" t="s">
        <v>121</v>
      </c>
      <c r="C58" s="102"/>
      <c r="D58" s="102"/>
      <c r="E58" s="103">
        <f>SUM(F12:F57)</f>
        <v>83</v>
      </c>
      <c r="F58" s="104"/>
      <c r="H58" s="105" t="s">
        <v>121</v>
      </c>
      <c r="I58" s="106"/>
      <c r="J58" s="72" t="s">
        <v>130</v>
      </c>
      <c r="K58" s="70">
        <f>SUM(K12:K57)</f>
        <v>83</v>
      </c>
      <c r="L58" s="73" t="s">
        <v>130</v>
      </c>
      <c r="M58" s="73">
        <f>SUM(M12:M57)</f>
        <v>199</v>
      </c>
    </row>
    <row r="59" spans="2:13" ht="16" thickBot="1">
      <c r="B59" s="102" t="s">
        <v>122</v>
      </c>
      <c r="C59" s="102"/>
      <c r="D59" s="102"/>
      <c r="E59" s="107">
        <f>SUM(E12:E57)</f>
        <v>111</v>
      </c>
      <c r="F59" s="108"/>
      <c r="H59" s="109" t="s">
        <v>122</v>
      </c>
      <c r="I59" s="110"/>
      <c r="J59" s="70">
        <f>SUM(J12:J57)</f>
        <v>111</v>
      </c>
      <c r="K59" s="72" t="s">
        <v>130</v>
      </c>
      <c r="L59" s="72" t="s">
        <v>130</v>
      </c>
      <c r="M59" s="72" t="s">
        <v>130</v>
      </c>
    </row>
    <row r="60" spans="2:13" ht="16" thickBot="1">
      <c r="B60" s="102" t="s">
        <v>123</v>
      </c>
      <c r="C60" s="102"/>
      <c r="D60" s="102"/>
      <c r="E60" s="112">
        <f>J60</f>
        <v>1.7927927927927927</v>
      </c>
      <c r="F60" s="112"/>
      <c r="H60" s="113" t="s">
        <v>123</v>
      </c>
      <c r="I60" s="114"/>
      <c r="J60" s="71">
        <f>M58/J59</f>
        <v>1.7927927927927927</v>
      </c>
      <c r="K60" s="83" t="s">
        <v>131</v>
      </c>
      <c r="L60" s="100"/>
      <c r="M60" s="70">
        <f>ROUND(J60,2)</f>
        <v>1.79</v>
      </c>
    </row>
    <row r="61" spans="2:13">
      <c r="B61" s="101"/>
      <c r="C61" s="101"/>
      <c r="D61" s="101"/>
      <c r="H61" s="42"/>
      <c r="I61" s="42"/>
    </row>
    <row r="62" spans="2:13">
      <c r="B62" s="42"/>
      <c r="C62" s="57"/>
      <c r="D62" s="57" t="s">
        <v>149</v>
      </c>
      <c r="H62" s="42"/>
      <c r="I62" s="42"/>
    </row>
    <row r="63" spans="2:13">
      <c r="D63" s="58" t="s">
        <v>144</v>
      </c>
    </row>
    <row r="64" spans="2:13">
      <c r="D64" s="58" t="s">
        <v>145</v>
      </c>
    </row>
    <row r="65" spans="4:12">
      <c r="D65" s="58" t="s">
        <v>147</v>
      </c>
    </row>
    <row r="66" spans="4:12">
      <c r="D66" s="58" t="s">
        <v>146</v>
      </c>
    </row>
    <row r="67" spans="4:12">
      <c r="D67" s="58" t="s">
        <v>148</v>
      </c>
    </row>
    <row r="68" spans="4:12">
      <c r="D68" s="58"/>
      <c r="H68" s="101" t="s">
        <v>112</v>
      </c>
      <c r="I68" s="101"/>
      <c r="J68" s="101"/>
      <c r="K68" s="101"/>
      <c r="L68" s="101"/>
    </row>
    <row r="69" spans="4:12">
      <c r="D69" s="42" t="s">
        <v>113</v>
      </c>
      <c r="I69" s="42" t="s">
        <v>114</v>
      </c>
    </row>
    <row r="70" spans="4:12">
      <c r="D70" s="42" t="s">
        <v>115</v>
      </c>
      <c r="I70" s="42"/>
    </row>
    <row r="71" spans="4:12">
      <c r="D71" s="42"/>
      <c r="I71" s="42"/>
    </row>
    <row r="72" spans="4:12">
      <c r="D72" s="42"/>
      <c r="I72" s="42"/>
    </row>
    <row r="73" spans="4:12">
      <c r="D73" s="42"/>
      <c r="I73" s="42"/>
    </row>
    <row r="74" spans="4:12">
      <c r="D74" s="42" t="s">
        <v>137</v>
      </c>
      <c r="I74" s="54" t="s">
        <v>116</v>
      </c>
    </row>
    <row r="75" spans="4:12">
      <c r="D75" s="77">
        <f>_xlfn.XLOOKUP(D74,'Nama Dosen'!$C$1:$C$8,'Nama Dosen'!$B$1:$B$8,1,0)</f>
        <v>198501102012004</v>
      </c>
      <c r="I75" s="42" t="s">
        <v>117</v>
      </c>
    </row>
    <row r="76" spans="4:12">
      <c r="I76" s="42"/>
    </row>
    <row r="77" spans="4:12">
      <c r="E77" s="101" t="s">
        <v>118</v>
      </c>
      <c r="F77" s="101"/>
      <c r="G77" s="101"/>
      <c r="H77" s="101"/>
    </row>
    <row r="82" spans="5:8">
      <c r="E82" s="111" t="s">
        <v>119</v>
      </c>
      <c r="F82" s="111"/>
      <c r="G82" s="111"/>
      <c r="H82" s="111"/>
    </row>
    <row r="83" spans="5:8">
      <c r="E83" s="101" t="s">
        <v>120</v>
      </c>
      <c r="F83" s="101"/>
      <c r="G83" s="101"/>
      <c r="H83" s="101"/>
    </row>
  </sheetData>
  <mergeCells count="25">
    <mergeCell ref="E77:H77"/>
    <mergeCell ref="E82:H82"/>
    <mergeCell ref="E83:H83"/>
    <mergeCell ref="B60:D60"/>
    <mergeCell ref="E60:F60"/>
    <mergeCell ref="H60:I60"/>
    <mergeCell ref="K60:L60"/>
    <mergeCell ref="B61:D61"/>
    <mergeCell ref="H68:L68"/>
    <mergeCell ref="B58:D58"/>
    <mergeCell ref="E58:F58"/>
    <mergeCell ref="H58:I58"/>
    <mergeCell ref="B59:D59"/>
    <mergeCell ref="E59:F59"/>
    <mergeCell ref="H59:I59"/>
    <mergeCell ref="B9:F9"/>
    <mergeCell ref="H9:L9"/>
    <mergeCell ref="B10:F10"/>
    <mergeCell ref="H10:M10"/>
    <mergeCell ref="E12:E15"/>
    <mergeCell ref="F12:F15"/>
    <mergeCell ref="J12:J15"/>
    <mergeCell ref="K12:K15"/>
    <mergeCell ref="L12:L15"/>
    <mergeCell ref="M12:M15"/>
  </mergeCells>
  <conditionalFormatting sqref="H51">
    <cfRule type="duplicateValues" dxfId="1" priority="1"/>
  </conditionalFormatting>
  <dataValidations count="1">
    <dataValidation type="list" allowBlank="1" showInputMessage="1" showErrorMessage="1" sqref="D74" xr:uid="{A30E74D9-1AA6-7A40-AB01-5EFF4CABFA19}">
      <formula1>NAMA</formula1>
    </dataValidation>
  </dataValidations>
  <pageMargins left="0.75" right="0.75" top="1" bottom="1" header="0.5" footer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P81"/>
  <sheetViews>
    <sheetView tabSelected="1" topLeftCell="A16" zoomScale="135" zoomScaleNormal="59" workbookViewId="0">
      <selection activeCell="I40" sqref="I40"/>
    </sheetView>
  </sheetViews>
  <sheetFormatPr baseColWidth="10" defaultColWidth="9.1640625" defaultRowHeight="15"/>
  <cols>
    <col min="2" max="2" width="5" customWidth="1"/>
    <col min="3" max="3" width="14.5" customWidth="1"/>
    <col min="4" max="4" width="33.33203125" customWidth="1"/>
    <col min="5" max="5" width="5.5" customWidth="1"/>
    <col min="7" max="7" width="1.33203125" customWidth="1"/>
    <col min="8" max="8" width="13.6640625" customWidth="1"/>
    <col min="9" max="9" width="39.6640625" customWidth="1"/>
    <col min="10" max="10" width="7" customWidth="1"/>
    <col min="12" max="12" width="8" customWidth="1"/>
    <col min="15" max="15" width="12.33203125" customWidth="1"/>
  </cols>
  <sheetData>
    <row r="9" spans="2:16" ht="15" customHeight="1" thickBot="1">
      <c r="B9" s="82" t="s">
        <v>0</v>
      </c>
      <c r="C9" s="82"/>
      <c r="D9" s="82"/>
      <c r="E9" s="82"/>
      <c r="F9" s="82"/>
      <c r="H9" s="82" t="s">
        <v>1</v>
      </c>
      <c r="I9" s="82"/>
      <c r="J9" s="82"/>
      <c r="K9" s="82"/>
      <c r="L9" s="82"/>
    </row>
    <row r="10" spans="2:16" ht="16" thickBot="1">
      <c r="B10" s="83" t="s">
        <v>2</v>
      </c>
      <c r="C10" s="84"/>
      <c r="D10" s="84"/>
      <c r="E10" s="84"/>
      <c r="F10" s="85"/>
      <c r="H10" s="86" t="s">
        <v>3</v>
      </c>
      <c r="I10" s="87"/>
      <c r="J10" s="87"/>
      <c r="K10" s="87"/>
      <c r="L10" s="87"/>
      <c r="M10" s="88"/>
      <c r="N10" s="58"/>
      <c r="P10" s="58"/>
    </row>
    <row r="11" spans="2:16">
      <c r="B11" s="1" t="s">
        <v>4</v>
      </c>
      <c r="C11" s="2" t="s">
        <v>5</v>
      </c>
      <c r="D11" s="2" t="s">
        <v>6</v>
      </c>
      <c r="E11" s="2" t="s">
        <v>7</v>
      </c>
      <c r="F11" s="3" t="s">
        <v>8</v>
      </c>
      <c r="H11" s="59" t="s">
        <v>5</v>
      </c>
      <c r="I11" s="55" t="s">
        <v>6</v>
      </c>
      <c r="J11" s="55" t="s">
        <v>7</v>
      </c>
      <c r="K11" s="55" t="s">
        <v>8</v>
      </c>
      <c r="L11" s="60" t="s">
        <v>9</v>
      </c>
      <c r="M11" s="61" t="s">
        <v>129</v>
      </c>
      <c r="O11" s="58"/>
      <c r="P11" s="58"/>
    </row>
    <row r="12" spans="2:16" ht="17" customHeight="1">
      <c r="B12" s="4">
        <v>1</v>
      </c>
      <c r="C12" s="5" t="s">
        <v>10</v>
      </c>
      <c r="D12" s="6" t="s">
        <v>11</v>
      </c>
      <c r="E12" s="89">
        <v>2</v>
      </c>
      <c r="F12" s="115"/>
      <c r="H12" s="7" t="s">
        <v>10</v>
      </c>
      <c r="I12" s="6" t="s">
        <v>11</v>
      </c>
      <c r="J12" s="89">
        <v>2</v>
      </c>
      <c r="K12" s="94">
        <f>F12</f>
        <v>0</v>
      </c>
      <c r="L12" s="96" t="str">
        <f>IF(K12=0,"E",IF(K12=1,"D",IF(K12=2,"C",IF(K12=3,"B",IF(K12=4,"A",)))))</f>
        <v>E</v>
      </c>
      <c r="M12" s="99">
        <f>J12*K12</f>
        <v>0</v>
      </c>
      <c r="N12" s="58"/>
      <c r="O12" s="58"/>
      <c r="P12" s="58"/>
    </row>
    <row r="13" spans="2:16" ht="17" customHeight="1">
      <c r="B13" s="8">
        <v>2</v>
      </c>
      <c r="C13" s="9" t="s">
        <v>12</v>
      </c>
      <c r="D13" s="10" t="s">
        <v>13</v>
      </c>
      <c r="E13" s="90"/>
      <c r="F13" s="116"/>
      <c r="H13" s="11" t="s">
        <v>12</v>
      </c>
      <c r="I13" s="10" t="s">
        <v>13</v>
      </c>
      <c r="J13" s="90"/>
      <c r="K13" s="95"/>
      <c r="L13" s="97"/>
      <c r="M13" s="99"/>
      <c r="O13" s="58"/>
      <c r="P13" s="58"/>
    </row>
    <row r="14" spans="2:16" ht="17" customHeight="1">
      <c r="B14" s="8">
        <v>3</v>
      </c>
      <c r="C14" s="9" t="s">
        <v>14</v>
      </c>
      <c r="D14" s="10" t="s">
        <v>15</v>
      </c>
      <c r="E14" s="90"/>
      <c r="F14" s="116"/>
      <c r="H14" s="11" t="s">
        <v>14</v>
      </c>
      <c r="I14" s="10" t="s">
        <v>16</v>
      </c>
      <c r="J14" s="90"/>
      <c r="K14" s="95"/>
      <c r="L14" s="97"/>
      <c r="M14" s="99"/>
      <c r="O14" s="58"/>
      <c r="P14" s="58"/>
    </row>
    <row r="15" spans="2:16" ht="17" customHeight="1">
      <c r="B15" s="8">
        <v>4</v>
      </c>
      <c r="C15" s="9" t="s">
        <v>17</v>
      </c>
      <c r="D15" s="10" t="s">
        <v>18</v>
      </c>
      <c r="E15" s="90"/>
      <c r="F15" s="117"/>
      <c r="H15" s="11" t="s">
        <v>17</v>
      </c>
      <c r="I15" s="10" t="s">
        <v>18</v>
      </c>
      <c r="J15" s="90"/>
      <c r="K15" s="89"/>
      <c r="L15" s="98"/>
      <c r="M15" s="99"/>
      <c r="O15" s="58"/>
    </row>
    <row r="16" spans="2:16" ht="17" customHeight="1">
      <c r="B16" s="8">
        <v>5</v>
      </c>
      <c r="C16" s="9" t="s">
        <v>19</v>
      </c>
      <c r="D16" s="10" t="s">
        <v>20</v>
      </c>
      <c r="E16" s="12">
        <v>2</v>
      </c>
      <c r="F16" s="78"/>
      <c r="H16" s="11" t="s">
        <v>19</v>
      </c>
      <c r="I16" s="10" t="s">
        <v>20</v>
      </c>
      <c r="J16" s="12">
        <v>2</v>
      </c>
      <c r="K16" s="12">
        <f t="shared" ref="K16:K57" si="0">F16</f>
        <v>0</v>
      </c>
      <c r="L16" s="66" t="str">
        <f t="shared" ref="L16:L57" si="1">IF(K16=0,"E",IF(K16=1,"D",IF(K16=2,"C",IF(K16=3,"B",IF(K16=4,"A","Error")))))</f>
        <v>E</v>
      </c>
      <c r="M16" s="67">
        <f t="shared" ref="M16:M57" si="2">J16*K16</f>
        <v>0</v>
      </c>
    </row>
    <row r="17" spans="2:13" ht="17" customHeight="1">
      <c r="B17" s="8">
        <v>6</v>
      </c>
      <c r="C17" s="9" t="s">
        <v>21</v>
      </c>
      <c r="D17" s="10" t="s">
        <v>22</v>
      </c>
      <c r="E17" s="12">
        <v>2</v>
      </c>
      <c r="F17" s="78"/>
      <c r="H17" s="11" t="s">
        <v>21</v>
      </c>
      <c r="I17" s="10" t="s">
        <v>22</v>
      </c>
      <c r="J17" s="12">
        <v>2</v>
      </c>
      <c r="K17" s="12">
        <f t="shared" si="0"/>
        <v>0</v>
      </c>
      <c r="L17" s="66" t="str">
        <f t="shared" si="1"/>
        <v>E</v>
      </c>
      <c r="M17" s="67">
        <f t="shared" si="2"/>
        <v>0</v>
      </c>
    </row>
    <row r="18" spans="2:13" ht="17" customHeight="1">
      <c r="B18" s="8">
        <v>7</v>
      </c>
      <c r="C18" s="13" t="s">
        <v>23</v>
      </c>
      <c r="D18" s="14" t="s">
        <v>24</v>
      </c>
      <c r="E18" s="15">
        <v>2</v>
      </c>
      <c r="F18" s="78"/>
      <c r="G18" s="16"/>
      <c r="H18" s="62" t="s">
        <v>25</v>
      </c>
      <c r="I18" s="43" t="s">
        <v>26</v>
      </c>
      <c r="J18" s="15">
        <v>2</v>
      </c>
      <c r="K18" s="12">
        <f t="shared" si="0"/>
        <v>0</v>
      </c>
      <c r="L18" s="66" t="str">
        <f t="shared" si="1"/>
        <v>E</v>
      </c>
      <c r="M18" s="67">
        <f t="shared" si="2"/>
        <v>0</v>
      </c>
    </row>
    <row r="19" spans="2:13" ht="17" customHeight="1">
      <c r="B19" s="8">
        <v>8</v>
      </c>
      <c r="C19" s="9" t="s">
        <v>27</v>
      </c>
      <c r="D19" s="10" t="s">
        <v>28</v>
      </c>
      <c r="E19" s="12">
        <v>2</v>
      </c>
      <c r="F19" s="78"/>
      <c r="H19" s="11" t="s">
        <v>27</v>
      </c>
      <c r="I19" s="10" t="s">
        <v>28</v>
      </c>
      <c r="J19" s="12">
        <v>2</v>
      </c>
      <c r="K19" s="12">
        <f t="shared" si="0"/>
        <v>0</v>
      </c>
      <c r="L19" s="66" t="str">
        <f t="shared" si="1"/>
        <v>E</v>
      </c>
      <c r="M19" s="67">
        <f t="shared" si="2"/>
        <v>0</v>
      </c>
    </row>
    <row r="20" spans="2:13" ht="17" customHeight="1">
      <c r="B20" s="8">
        <v>9</v>
      </c>
      <c r="C20" s="9" t="s">
        <v>29</v>
      </c>
      <c r="D20" s="10" t="s">
        <v>30</v>
      </c>
      <c r="E20" s="12">
        <v>2</v>
      </c>
      <c r="F20" s="78"/>
      <c r="H20" s="11" t="s">
        <v>29</v>
      </c>
      <c r="I20" s="10" t="s">
        <v>30</v>
      </c>
      <c r="J20" s="12">
        <v>2</v>
      </c>
      <c r="K20" s="12">
        <f t="shared" si="0"/>
        <v>0</v>
      </c>
      <c r="L20" s="66" t="str">
        <f t="shared" si="1"/>
        <v>E</v>
      </c>
      <c r="M20" s="67">
        <f t="shared" si="2"/>
        <v>0</v>
      </c>
    </row>
    <row r="21" spans="2:13" ht="17" customHeight="1">
      <c r="B21" s="8">
        <v>10</v>
      </c>
      <c r="C21" s="9" t="s">
        <v>31</v>
      </c>
      <c r="D21" s="10" t="s">
        <v>32</v>
      </c>
      <c r="E21" s="12">
        <v>4</v>
      </c>
      <c r="F21" s="78"/>
      <c r="H21" s="11" t="s">
        <v>31</v>
      </c>
      <c r="I21" s="10" t="s">
        <v>32</v>
      </c>
      <c r="J21" s="12">
        <v>4</v>
      </c>
      <c r="K21" s="12">
        <f t="shared" si="0"/>
        <v>0</v>
      </c>
      <c r="L21" s="66" t="str">
        <f t="shared" si="1"/>
        <v>E</v>
      </c>
      <c r="M21" s="67">
        <f t="shared" si="2"/>
        <v>0</v>
      </c>
    </row>
    <row r="22" spans="2:13" ht="17" customHeight="1">
      <c r="B22" s="8">
        <v>11</v>
      </c>
      <c r="C22" s="9" t="s">
        <v>33</v>
      </c>
      <c r="D22" s="10" t="s">
        <v>34</v>
      </c>
      <c r="E22" s="12">
        <v>2</v>
      </c>
      <c r="F22" s="78"/>
      <c r="H22" s="11" t="s">
        <v>33</v>
      </c>
      <c r="I22" s="10" t="s">
        <v>34</v>
      </c>
      <c r="J22" s="12">
        <v>2</v>
      </c>
      <c r="K22" s="12">
        <f t="shared" si="0"/>
        <v>0</v>
      </c>
      <c r="L22" s="66" t="str">
        <f t="shared" si="1"/>
        <v>E</v>
      </c>
      <c r="M22" s="67">
        <f t="shared" si="2"/>
        <v>0</v>
      </c>
    </row>
    <row r="23" spans="2:13" ht="17" customHeight="1" thickBot="1">
      <c r="B23" s="17">
        <v>12</v>
      </c>
      <c r="C23" s="18" t="s">
        <v>35</v>
      </c>
      <c r="D23" s="19" t="s">
        <v>36</v>
      </c>
      <c r="E23" s="20">
        <v>2</v>
      </c>
      <c r="F23" s="78"/>
      <c r="H23" s="21" t="s">
        <v>35</v>
      </c>
      <c r="I23" s="19" t="s">
        <v>36</v>
      </c>
      <c r="J23" s="20">
        <v>2</v>
      </c>
      <c r="K23" s="12">
        <f t="shared" si="0"/>
        <v>0</v>
      </c>
      <c r="L23" s="66" t="str">
        <f t="shared" si="1"/>
        <v>E</v>
      </c>
      <c r="M23" s="67">
        <f t="shared" si="2"/>
        <v>0</v>
      </c>
    </row>
    <row r="24" spans="2:13">
      <c r="B24" s="22">
        <v>13</v>
      </c>
      <c r="C24" s="23" t="s">
        <v>37</v>
      </c>
      <c r="D24" s="24" t="s">
        <v>38</v>
      </c>
      <c r="E24" s="25">
        <v>2</v>
      </c>
      <c r="F24" s="78"/>
      <c r="H24" s="26" t="s">
        <v>37</v>
      </c>
      <c r="I24" s="30" t="s">
        <v>38</v>
      </c>
      <c r="J24" s="25">
        <v>2</v>
      </c>
      <c r="K24" s="12">
        <f t="shared" si="0"/>
        <v>0</v>
      </c>
      <c r="L24" s="66" t="str">
        <f t="shared" si="1"/>
        <v>E</v>
      </c>
      <c r="M24" s="67">
        <f t="shared" si="2"/>
        <v>0</v>
      </c>
    </row>
    <row r="25" spans="2:13">
      <c r="B25" s="8">
        <v>14</v>
      </c>
      <c r="C25" s="9" t="s">
        <v>39</v>
      </c>
      <c r="D25" s="27" t="s">
        <v>40</v>
      </c>
      <c r="E25" s="12">
        <v>2</v>
      </c>
      <c r="F25" s="78"/>
      <c r="H25" s="11" t="s">
        <v>39</v>
      </c>
      <c r="I25" s="10" t="s">
        <v>40</v>
      </c>
      <c r="J25" s="12">
        <v>2</v>
      </c>
      <c r="K25" s="12">
        <f t="shared" si="0"/>
        <v>0</v>
      </c>
      <c r="L25" s="66" t="str">
        <f t="shared" si="1"/>
        <v>E</v>
      </c>
      <c r="M25" s="67">
        <f t="shared" si="2"/>
        <v>0</v>
      </c>
    </row>
    <row r="26" spans="2:13">
      <c r="B26" s="8">
        <v>15</v>
      </c>
      <c r="C26" s="9" t="s">
        <v>41</v>
      </c>
      <c r="D26" s="27" t="s">
        <v>42</v>
      </c>
      <c r="E26" s="12">
        <v>2</v>
      </c>
      <c r="F26" s="78"/>
      <c r="H26" s="11" t="s">
        <v>41</v>
      </c>
      <c r="I26" s="10" t="s">
        <v>42</v>
      </c>
      <c r="J26" s="12">
        <v>2</v>
      </c>
      <c r="K26" s="12">
        <f t="shared" si="0"/>
        <v>0</v>
      </c>
      <c r="L26" s="66" t="str">
        <f t="shared" si="1"/>
        <v>E</v>
      </c>
      <c r="M26" s="67">
        <f t="shared" si="2"/>
        <v>0</v>
      </c>
    </row>
    <row r="27" spans="2:13">
      <c r="B27" s="8">
        <v>16</v>
      </c>
      <c r="C27" s="9" t="s">
        <v>43</v>
      </c>
      <c r="D27" s="27" t="s">
        <v>44</v>
      </c>
      <c r="E27" s="12">
        <v>2</v>
      </c>
      <c r="F27" s="78"/>
      <c r="H27" s="11" t="s">
        <v>43</v>
      </c>
      <c r="I27" s="10" t="s">
        <v>44</v>
      </c>
      <c r="J27" s="12">
        <v>2</v>
      </c>
      <c r="K27" s="12">
        <f t="shared" si="0"/>
        <v>0</v>
      </c>
      <c r="L27" s="66" t="str">
        <f t="shared" si="1"/>
        <v>E</v>
      </c>
      <c r="M27" s="67">
        <f t="shared" si="2"/>
        <v>0</v>
      </c>
    </row>
    <row r="28" spans="2:13">
      <c r="B28" s="8">
        <v>17</v>
      </c>
      <c r="C28" s="9" t="s">
        <v>45</v>
      </c>
      <c r="D28" s="27" t="s">
        <v>46</v>
      </c>
      <c r="E28" s="12">
        <v>2</v>
      </c>
      <c r="F28" s="78"/>
      <c r="H28" s="11" t="s">
        <v>45</v>
      </c>
      <c r="I28" s="10" t="s">
        <v>46</v>
      </c>
      <c r="J28" s="12">
        <v>2</v>
      </c>
      <c r="K28" s="12">
        <f t="shared" si="0"/>
        <v>0</v>
      </c>
      <c r="L28" s="66" t="str">
        <f t="shared" si="1"/>
        <v>E</v>
      </c>
      <c r="M28" s="67">
        <f t="shared" si="2"/>
        <v>0</v>
      </c>
    </row>
    <row r="29" spans="2:13">
      <c r="B29" s="8">
        <v>18</v>
      </c>
      <c r="C29" s="13" t="s">
        <v>47</v>
      </c>
      <c r="D29" s="28" t="s">
        <v>48</v>
      </c>
      <c r="E29" s="15">
        <v>2</v>
      </c>
      <c r="F29" s="78"/>
      <c r="G29" s="16"/>
      <c r="H29" s="62" t="s">
        <v>49</v>
      </c>
      <c r="I29" s="43" t="s">
        <v>50</v>
      </c>
      <c r="J29" s="15">
        <v>2</v>
      </c>
      <c r="K29" s="12">
        <f t="shared" si="0"/>
        <v>0</v>
      </c>
      <c r="L29" s="66" t="str">
        <f t="shared" si="1"/>
        <v>E</v>
      </c>
      <c r="M29" s="67">
        <f t="shared" si="2"/>
        <v>0</v>
      </c>
    </row>
    <row r="30" spans="2:13" ht="18" customHeight="1">
      <c r="B30" s="8">
        <v>19</v>
      </c>
      <c r="C30" s="9" t="s">
        <v>51</v>
      </c>
      <c r="D30" s="27" t="s">
        <v>52</v>
      </c>
      <c r="E30" s="12">
        <v>4</v>
      </c>
      <c r="F30" s="78"/>
      <c r="H30" s="11" t="s">
        <v>51</v>
      </c>
      <c r="I30" s="44" t="s">
        <v>52</v>
      </c>
      <c r="J30" s="12">
        <v>4</v>
      </c>
      <c r="K30" s="12">
        <f t="shared" si="0"/>
        <v>0</v>
      </c>
      <c r="L30" s="66" t="str">
        <f t="shared" si="1"/>
        <v>E</v>
      </c>
      <c r="M30" s="67">
        <f t="shared" si="2"/>
        <v>0</v>
      </c>
    </row>
    <row r="31" spans="2:13" ht="16" thickBot="1">
      <c r="B31" s="17">
        <v>20</v>
      </c>
      <c r="C31" s="18" t="s">
        <v>53</v>
      </c>
      <c r="D31" s="29" t="s">
        <v>54</v>
      </c>
      <c r="E31" s="20">
        <v>4</v>
      </c>
      <c r="F31" s="78"/>
      <c r="H31" s="21" t="s">
        <v>53</v>
      </c>
      <c r="I31" s="45" t="s">
        <v>54</v>
      </c>
      <c r="J31" s="20">
        <v>4</v>
      </c>
      <c r="K31" s="12">
        <f t="shared" si="0"/>
        <v>0</v>
      </c>
      <c r="L31" s="66" t="str">
        <f t="shared" si="1"/>
        <v>E</v>
      </c>
      <c r="M31" s="67">
        <f t="shared" si="2"/>
        <v>0</v>
      </c>
    </row>
    <row r="32" spans="2:13">
      <c r="B32" s="22">
        <v>21</v>
      </c>
      <c r="C32" s="23" t="s">
        <v>55</v>
      </c>
      <c r="D32" s="30" t="s">
        <v>56</v>
      </c>
      <c r="E32" s="25">
        <v>2</v>
      </c>
      <c r="F32" s="78"/>
      <c r="H32" s="26" t="s">
        <v>55</v>
      </c>
      <c r="I32" s="46" t="s">
        <v>56</v>
      </c>
      <c r="J32" s="25">
        <v>2</v>
      </c>
      <c r="K32" s="12">
        <f t="shared" si="0"/>
        <v>0</v>
      </c>
      <c r="L32" s="66" t="str">
        <f t="shared" si="1"/>
        <v>E</v>
      </c>
      <c r="M32" s="67">
        <f t="shared" si="2"/>
        <v>0</v>
      </c>
    </row>
    <row r="33" spans="2:13">
      <c r="B33" s="8">
        <v>22</v>
      </c>
      <c r="C33" s="9" t="s">
        <v>57</v>
      </c>
      <c r="D33" s="10" t="s">
        <v>58</v>
      </c>
      <c r="E33" s="12">
        <v>4</v>
      </c>
      <c r="F33" s="78"/>
      <c r="H33" s="7" t="s">
        <v>57</v>
      </c>
      <c r="I33" s="47" t="s">
        <v>58</v>
      </c>
      <c r="J33" s="48">
        <v>4</v>
      </c>
      <c r="K33" s="12">
        <f t="shared" si="0"/>
        <v>0</v>
      </c>
      <c r="L33" s="66" t="str">
        <f t="shared" si="1"/>
        <v>E</v>
      </c>
      <c r="M33" s="67">
        <f t="shared" si="2"/>
        <v>0</v>
      </c>
    </row>
    <row r="34" spans="2:13">
      <c r="B34" s="8">
        <v>23</v>
      </c>
      <c r="C34" s="9" t="s">
        <v>59</v>
      </c>
      <c r="D34" s="10" t="s">
        <v>60</v>
      </c>
      <c r="E34" s="12">
        <v>2</v>
      </c>
      <c r="F34" s="78"/>
      <c r="H34" s="11" t="s">
        <v>59</v>
      </c>
      <c r="I34" s="44" t="s">
        <v>60</v>
      </c>
      <c r="J34" s="49">
        <v>2</v>
      </c>
      <c r="K34" s="12">
        <f t="shared" si="0"/>
        <v>0</v>
      </c>
      <c r="L34" s="66" t="str">
        <f t="shared" si="1"/>
        <v>E</v>
      </c>
      <c r="M34" s="67">
        <f t="shared" si="2"/>
        <v>0</v>
      </c>
    </row>
    <row r="35" spans="2:13">
      <c r="B35" s="8">
        <v>24</v>
      </c>
      <c r="C35" s="9" t="s">
        <v>61</v>
      </c>
      <c r="D35" s="10" t="s">
        <v>62</v>
      </c>
      <c r="E35" s="12">
        <v>3</v>
      </c>
      <c r="F35" s="78"/>
      <c r="H35" s="11" t="s">
        <v>61</v>
      </c>
      <c r="I35" s="44" t="s">
        <v>62</v>
      </c>
      <c r="J35" s="49">
        <v>3</v>
      </c>
      <c r="K35" s="12">
        <f t="shared" si="0"/>
        <v>0</v>
      </c>
      <c r="L35" s="66" t="str">
        <f t="shared" si="1"/>
        <v>E</v>
      </c>
      <c r="M35" s="67">
        <f t="shared" si="2"/>
        <v>0</v>
      </c>
    </row>
    <row r="36" spans="2:13">
      <c r="B36" s="8">
        <v>25</v>
      </c>
      <c r="C36" s="9" t="s">
        <v>63</v>
      </c>
      <c r="D36" s="10" t="s">
        <v>64</v>
      </c>
      <c r="E36" s="12">
        <v>2</v>
      </c>
      <c r="F36" s="78"/>
      <c r="H36" s="11" t="s">
        <v>63</v>
      </c>
      <c r="I36" s="44" t="s">
        <v>64</v>
      </c>
      <c r="J36" s="49">
        <v>2</v>
      </c>
      <c r="K36" s="12">
        <f t="shared" si="0"/>
        <v>0</v>
      </c>
      <c r="L36" s="66" t="str">
        <f t="shared" si="1"/>
        <v>E</v>
      </c>
      <c r="M36" s="67">
        <f t="shared" si="2"/>
        <v>0</v>
      </c>
    </row>
    <row r="37" spans="2:13">
      <c r="B37" s="8">
        <v>26</v>
      </c>
      <c r="C37" s="13" t="s">
        <v>65</v>
      </c>
      <c r="D37" s="14" t="s">
        <v>66</v>
      </c>
      <c r="E37" s="15">
        <v>4</v>
      </c>
      <c r="F37" s="78"/>
      <c r="G37" s="16"/>
      <c r="H37" s="63" t="s">
        <v>67</v>
      </c>
      <c r="I37" s="64" t="s">
        <v>68</v>
      </c>
      <c r="J37" s="50">
        <v>4</v>
      </c>
      <c r="K37" s="12">
        <f t="shared" si="0"/>
        <v>0</v>
      </c>
      <c r="L37" s="66" t="str">
        <f t="shared" si="1"/>
        <v>E</v>
      </c>
      <c r="M37" s="67">
        <f t="shared" si="2"/>
        <v>0</v>
      </c>
    </row>
    <row r="38" spans="2:13" ht="16" thickBot="1">
      <c r="B38" s="31">
        <v>27</v>
      </c>
      <c r="C38" s="32" t="s">
        <v>69</v>
      </c>
      <c r="D38" s="33" t="s">
        <v>70</v>
      </c>
      <c r="E38" s="34">
        <v>3</v>
      </c>
      <c r="F38" s="78"/>
      <c r="H38" s="21" t="s">
        <v>69</v>
      </c>
      <c r="I38" s="19" t="s">
        <v>70</v>
      </c>
      <c r="J38" s="51">
        <v>3</v>
      </c>
      <c r="K38" s="12">
        <f t="shared" si="0"/>
        <v>0</v>
      </c>
      <c r="L38" s="66" t="str">
        <f t="shared" si="1"/>
        <v>E</v>
      </c>
      <c r="M38" s="67">
        <f t="shared" si="2"/>
        <v>0</v>
      </c>
    </row>
    <row r="39" spans="2:13">
      <c r="B39" s="8">
        <v>28</v>
      </c>
      <c r="C39" s="23" t="s">
        <v>71</v>
      </c>
      <c r="D39" s="30" t="s">
        <v>150</v>
      </c>
      <c r="E39" s="25">
        <v>2</v>
      </c>
      <c r="F39" s="78"/>
      <c r="H39" s="26" t="s">
        <v>71</v>
      </c>
      <c r="I39" s="30" t="s">
        <v>150</v>
      </c>
      <c r="J39" s="52">
        <v>2</v>
      </c>
      <c r="K39" s="12">
        <f t="shared" si="0"/>
        <v>0</v>
      </c>
      <c r="L39" s="66" t="str">
        <f t="shared" si="1"/>
        <v>E</v>
      </c>
      <c r="M39" s="67">
        <f t="shared" si="2"/>
        <v>0</v>
      </c>
    </row>
    <row r="40" spans="2:13">
      <c r="B40" s="31">
        <v>29</v>
      </c>
      <c r="C40" s="9" t="s">
        <v>73</v>
      </c>
      <c r="D40" s="10" t="s">
        <v>74</v>
      </c>
      <c r="E40" s="12">
        <v>4</v>
      </c>
      <c r="F40" s="78"/>
      <c r="H40" s="11" t="s">
        <v>73</v>
      </c>
      <c r="I40" s="10" t="s">
        <v>74</v>
      </c>
      <c r="J40" s="49">
        <v>4</v>
      </c>
      <c r="K40" s="12">
        <f t="shared" si="0"/>
        <v>0</v>
      </c>
      <c r="L40" s="66" t="str">
        <f t="shared" si="1"/>
        <v>E</v>
      </c>
      <c r="M40" s="67">
        <f t="shared" si="2"/>
        <v>0</v>
      </c>
    </row>
    <row r="41" spans="2:13">
      <c r="B41" s="8">
        <v>30</v>
      </c>
      <c r="C41" s="9" t="s">
        <v>75</v>
      </c>
      <c r="D41" s="10" t="s">
        <v>76</v>
      </c>
      <c r="E41" s="12">
        <v>4</v>
      </c>
      <c r="F41" s="78"/>
      <c r="H41" s="11" t="s">
        <v>75</v>
      </c>
      <c r="I41" s="10" t="s">
        <v>76</v>
      </c>
      <c r="J41" s="49">
        <v>4</v>
      </c>
      <c r="K41" s="12">
        <f t="shared" si="0"/>
        <v>0</v>
      </c>
      <c r="L41" s="66" t="str">
        <f t="shared" si="1"/>
        <v>E</v>
      </c>
      <c r="M41" s="67">
        <f t="shared" si="2"/>
        <v>0</v>
      </c>
    </row>
    <row r="42" spans="2:13">
      <c r="B42" s="31">
        <v>31</v>
      </c>
      <c r="C42" s="35" t="s">
        <v>77</v>
      </c>
      <c r="D42" s="36" t="s">
        <v>78</v>
      </c>
      <c r="E42" s="12">
        <v>4</v>
      </c>
      <c r="F42" s="78"/>
      <c r="H42" s="37" t="s">
        <v>79</v>
      </c>
      <c r="I42" s="14" t="s">
        <v>80</v>
      </c>
      <c r="J42" s="50">
        <v>4</v>
      </c>
      <c r="K42" s="12">
        <f t="shared" si="0"/>
        <v>0</v>
      </c>
      <c r="L42" s="66" t="str">
        <f t="shared" si="1"/>
        <v>E</v>
      </c>
      <c r="M42" s="67">
        <f t="shared" si="2"/>
        <v>0</v>
      </c>
    </row>
    <row r="43" spans="2:13">
      <c r="B43" s="8">
        <v>32</v>
      </c>
      <c r="C43" s="9" t="s">
        <v>81</v>
      </c>
      <c r="D43" s="10" t="s">
        <v>82</v>
      </c>
      <c r="E43" s="12">
        <v>2</v>
      </c>
      <c r="F43" s="78"/>
      <c r="H43" s="11" t="s">
        <v>81</v>
      </c>
      <c r="I43" s="10" t="s">
        <v>82</v>
      </c>
      <c r="J43" s="49">
        <v>2</v>
      </c>
      <c r="K43" s="12">
        <f t="shared" si="0"/>
        <v>0</v>
      </c>
      <c r="L43" s="66" t="str">
        <f t="shared" si="1"/>
        <v>E</v>
      </c>
      <c r="M43" s="67">
        <f t="shared" si="2"/>
        <v>0</v>
      </c>
    </row>
    <row r="44" spans="2:13">
      <c r="B44" s="31">
        <v>33</v>
      </c>
      <c r="C44" s="9" t="s">
        <v>83</v>
      </c>
      <c r="D44" s="10" t="s">
        <v>84</v>
      </c>
      <c r="E44" s="12">
        <v>2</v>
      </c>
      <c r="F44" s="78"/>
      <c r="H44" s="11" t="s">
        <v>83</v>
      </c>
      <c r="I44" s="10" t="s">
        <v>84</v>
      </c>
      <c r="J44" s="49">
        <v>2</v>
      </c>
      <c r="K44" s="12">
        <f t="shared" si="0"/>
        <v>0</v>
      </c>
      <c r="L44" s="66" t="str">
        <f t="shared" si="1"/>
        <v>E</v>
      </c>
      <c r="M44" s="67">
        <f t="shared" si="2"/>
        <v>0</v>
      </c>
    </row>
    <row r="45" spans="2:13" ht="16" thickBot="1">
      <c r="B45" s="31">
        <v>34</v>
      </c>
      <c r="C45" s="32" t="s">
        <v>85</v>
      </c>
      <c r="D45" s="38" t="s">
        <v>86</v>
      </c>
      <c r="E45" s="34">
        <v>2</v>
      </c>
      <c r="F45" s="78"/>
      <c r="H45" s="21" t="s">
        <v>85</v>
      </c>
      <c r="I45" s="53" t="s">
        <v>86</v>
      </c>
      <c r="J45" s="51">
        <v>2</v>
      </c>
      <c r="K45" s="12">
        <f t="shared" si="0"/>
        <v>0</v>
      </c>
      <c r="L45" s="66" t="str">
        <f t="shared" si="1"/>
        <v>E</v>
      </c>
      <c r="M45" s="67">
        <f t="shared" si="2"/>
        <v>0</v>
      </c>
    </row>
    <row r="46" spans="2:13">
      <c r="B46" s="22">
        <v>35</v>
      </c>
      <c r="C46" s="23" t="s">
        <v>87</v>
      </c>
      <c r="D46" s="30" t="s">
        <v>88</v>
      </c>
      <c r="E46" s="25">
        <v>2</v>
      </c>
      <c r="F46" s="78"/>
      <c r="H46" s="26" t="s">
        <v>87</v>
      </c>
      <c r="I46" s="30" t="s">
        <v>88</v>
      </c>
      <c r="J46" s="52">
        <v>2</v>
      </c>
      <c r="K46" s="12">
        <f t="shared" si="0"/>
        <v>0</v>
      </c>
      <c r="L46" s="66" t="str">
        <f t="shared" si="1"/>
        <v>E</v>
      </c>
      <c r="M46" s="67">
        <f t="shared" si="2"/>
        <v>0</v>
      </c>
    </row>
    <row r="47" spans="2:13">
      <c r="B47" s="8">
        <v>36</v>
      </c>
      <c r="C47" s="9" t="s">
        <v>89</v>
      </c>
      <c r="D47" s="10" t="s">
        <v>90</v>
      </c>
      <c r="E47" s="12">
        <v>2</v>
      </c>
      <c r="F47" s="78"/>
      <c r="H47" s="11" t="s">
        <v>89</v>
      </c>
      <c r="I47" s="10" t="s">
        <v>90</v>
      </c>
      <c r="J47" s="49">
        <v>2</v>
      </c>
      <c r="K47" s="12">
        <f t="shared" si="0"/>
        <v>0</v>
      </c>
      <c r="L47" s="66" t="str">
        <f t="shared" si="1"/>
        <v>E</v>
      </c>
      <c r="M47" s="67">
        <f t="shared" si="2"/>
        <v>0</v>
      </c>
    </row>
    <row r="48" spans="2:13">
      <c r="B48" s="8">
        <v>37</v>
      </c>
      <c r="C48" s="9" t="s">
        <v>91</v>
      </c>
      <c r="D48" s="10" t="s">
        <v>92</v>
      </c>
      <c r="E48" s="12">
        <v>2</v>
      </c>
      <c r="F48" s="78"/>
      <c r="H48" s="11" t="s">
        <v>91</v>
      </c>
      <c r="I48" s="10" t="s">
        <v>92</v>
      </c>
      <c r="J48" s="49">
        <v>2</v>
      </c>
      <c r="K48" s="12">
        <f t="shared" si="0"/>
        <v>0</v>
      </c>
      <c r="L48" s="66" t="str">
        <f t="shared" si="1"/>
        <v>E</v>
      </c>
      <c r="M48" s="67">
        <f t="shared" si="2"/>
        <v>0</v>
      </c>
    </row>
    <row r="49" spans="2:15">
      <c r="B49" s="8">
        <v>38</v>
      </c>
      <c r="C49" s="9" t="s">
        <v>93</v>
      </c>
      <c r="D49" s="10" t="s">
        <v>94</v>
      </c>
      <c r="E49" s="12">
        <v>2</v>
      </c>
      <c r="F49" s="78"/>
      <c r="H49" s="11" t="s">
        <v>93</v>
      </c>
      <c r="I49" s="10" t="s">
        <v>94</v>
      </c>
      <c r="J49" s="49">
        <v>2</v>
      </c>
      <c r="K49" s="12">
        <f t="shared" si="0"/>
        <v>0</v>
      </c>
      <c r="L49" s="66" t="str">
        <f t="shared" si="1"/>
        <v>E</v>
      </c>
      <c r="M49" s="67">
        <f t="shared" si="2"/>
        <v>0</v>
      </c>
    </row>
    <row r="50" spans="2:15">
      <c r="B50" s="8">
        <v>39</v>
      </c>
      <c r="C50" s="9" t="s">
        <v>95</v>
      </c>
      <c r="D50" s="10" t="s">
        <v>96</v>
      </c>
      <c r="E50" s="12">
        <v>2</v>
      </c>
      <c r="F50" s="78"/>
      <c r="H50" s="11" t="s">
        <v>95</v>
      </c>
      <c r="I50" s="10" t="s">
        <v>96</v>
      </c>
      <c r="J50" s="49">
        <v>2</v>
      </c>
      <c r="K50" s="12">
        <f t="shared" si="0"/>
        <v>0</v>
      </c>
      <c r="L50" s="66" t="str">
        <f t="shared" si="1"/>
        <v>E</v>
      </c>
      <c r="M50" s="67">
        <f t="shared" si="2"/>
        <v>0</v>
      </c>
    </row>
    <row r="51" spans="2:15">
      <c r="B51" s="8">
        <v>40</v>
      </c>
      <c r="C51" s="39" t="s">
        <v>97</v>
      </c>
      <c r="D51" s="40" t="s">
        <v>98</v>
      </c>
      <c r="E51" s="12">
        <v>4</v>
      </c>
      <c r="F51" s="78"/>
      <c r="H51" s="65" t="s">
        <v>99</v>
      </c>
      <c r="I51" s="14" t="s">
        <v>98</v>
      </c>
      <c r="J51" s="50">
        <v>4</v>
      </c>
      <c r="K51" s="12">
        <f t="shared" si="0"/>
        <v>0</v>
      </c>
      <c r="L51" s="66" t="str">
        <f t="shared" si="1"/>
        <v>E</v>
      </c>
      <c r="M51" s="67">
        <f t="shared" si="2"/>
        <v>0</v>
      </c>
    </row>
    <row r="52" spans="2:15">
      <c r="B52" s="8">
        <v>41</v>
      </c>
      <c r="C52" s="9" t="s">
        <v>100</v>
      </c>
      <c r="D52" s="10" t="s">
        <v>101</v>
      </c>
      <c r="E52" s="12">
        <v>2</v>
      </c>
      <c r="F52" s="78"/>
      <c r="H52" s="11" t="s">
        <v>100</v>
      </c>
      <c r="I52" s="10" t="s">
        <v>101</v>
      </c>
      <c r="J52" s="49">
        <v>2</v>
      </c>
      <c r="K52" s="12">
        <f t="shared" si="0"/>
        <v>0</v>
      </c>
      <c r="L52" s="66" t="str">
        <f t="shared" si="1"/>
        <v>E</v>
      </c>
      <c r="M52" s="67">
        <f t="shared" si="2"/>
        <v>0</v>
      </c>
    </row>
    <row r="53" spans="2:15" ht="16" thickBot="1">
      <c r="B53" s="17">
        <v>42</v>
      </c>
      <c r="C53" s="18" t="s">
        <v>102</v>
      </c>
      <c r="D53" s="19" t="s">
        <v>103</v>
      </c>
      <c r="E53" s="20">
        <v>4</v>
      </c>
      <c r="F53" s="78"/>
      <c r="H53" s="21" t="s">
        <v>102</v>
      </c>
      <c r="I53" s="19" t="s">
        <v>103</v>
      </c>
      <c r="J53" s="51">
        <v>4</v>
      </c>
      <c r="K53" s="12">
        <f t="shared" si="0"/>
        <v>0</v>
      </c>
      <c r="L53" s="66" t="str">
        <f t="shared" si="1"/>
        <v>E</v>
      </c>
      <c r="M53" s="67">
        <f t="shared" si="2"/>
        <v>0</v>
      </c>
    </row>
    <row r="54" spans="2:15">
      <c r="B54" s="22">
        <v>43</v>
      </c>
      <c r="C54" s="23" t="s">
        <v>104</v>
      </c>
      <c r="D54" s="30" t="s">
        <v>105</v>
      </c>
      <c r="E54" s="25">
        <v>2</v>
      </c>
      <c r="F54" s="78"/>
      <c r="H54" s="26" t="s">
        <v>104</v>
      </c>
      <c r="I54" s="30" t="s">
        <v>105</v>
      </c>
      <c r="J54" s="52">
        <v>0</v>
      </c>
      <c r="K54" s="12">
        <f t="shared" si="0"/>
        <v>0</v>
      </c>
      <c r="L54" s="66" t="str">
        <f t="shared" si="1"/>
        <v>E</v>
      </c>
      <c r="M54" s="67">
        <f t="shared" si="2"/>
        <v>0</v>
      </c>
    </row>
    <row r="55" spans="2:15">
      <c r="B55" s="31">
        <v>44</v>
      </c>
      <c r="C55" s="9" t="s">
        <v>106</v>
      </c>
      <c r="D55" s="10" t="s">
        <v>107</v>
      </c>
      <c r="E55" s="12">
        <v>2</v>
      </c>
      <c r="F55" s="78"/>
      <c r="H55" s="11" t="s">
        <v>106</v>
      </c>
      <c r="I55" s="10" t="s">
        <v>107</v>
      </c>
      <c r="J55" s="49">
        <v>2</v>
      </c>
      <c r="K55" s="12">
        <f t="shared" si="0"/>
        <v>0</v>
      </c>
      <c r="L55" s="66" t="str">
        <f t="shared" si="1"/>
        <v>E</v>
      </c>
      <c r="M55" s="67">
        <f t="shared" si="2"/>
        <v>0</v>
      </c>
    </row>
    <row r="56" spans="2:15">
      <c r="B56" s="8">
        <v>45</v>
      </c>
      <c r="C56" s="9" t="s">
        <v>108</v>
      </c>
      <c r="D56" s="10" t="s">
        <v>109</v>
      </c>
      <c r="E56" s="12">
        <v>3</v>
      </c>
      <c r="F56" s="78"/>
      <c r="H56" s="11" t="s">
        <v>108</v>
      </c>
      <c r="I56" s="10" t="s">
        <v>109</v>
      </c>
      <c r="J56" s="49">
        <v>3</v>
      </c>
      <c r="K56" s="12">
        <f t="shared" si="0"/>
        <v>0</v>
      </c>
      <c r="L56" s="66" t="str">
        <f t="shared" si="1"/>
        <v>E</v>
      </c>
      <c r="M56" s="67">
        <f t="shared" si="2"/>
        <v>0</v>
      </c>
    </row>
    <row r="57" spans="2:15" ht="16" thickBot="1">
      <c r="B57" s="31">
        <v>46</v>
      </c>
      <c r="C57" s="32" t="s">
        <v>110</v>
      </c>
      <c r="D57" s="33" t="s">
        <v>111</v>
      </c>
      <c r="E57" s="34">
        <v>4</v>
      </c>
      <c r="F57" s="79"/>
      <c r="H57" s="21" t="s">
        <v>110</v>
      </c>
      <c r="I57" s="19" t="s">
        <v>111</v>
      </c>
      <c r="J57" s="51">
        <v>4</v>
      </c>
      <c r="K57" s="20">
        <f t="shared" si="0"/>
        <v>0</v>
      </c>
      <c r="L57" s="68" t="str">
        <f t="shared" si="1"/>
        <v>E</v>
      </c>
      <c r="M57" s="69">
        <f t="shared" si="2"/>
        <v>0</v>
      </c>
    </row>
    <row r="58" spans="2:15" ht="16" thickBot="1">
      <c r="B58" s="102" t="s">
        <v>121</v>
      </c>
      <c r="C58" s="102"/>
      <c r="D58" s="102"/>
      <c r="E58" s="103">
        <f>SUM(F12:F57)</f>
        <v>0</v>
      </c>
      <c r="F58" s="104"/>
      <c r="H58" s="105" t="s">
        <v>121</v>
      </c>
      <c r="I58" s="106"/>
      <c r="J58" s="72" t="s">
        <v>130</v>
      </c>
      <c r="K58" s="70">
        <f>SUM(K12:K57)</f>
        <v>0</v>
      </c>
      <c r="L58" s="73" t="s">
        <v>130</v>
      </c>
      <c r="M58" s="73">
        <f>SUM(M12:M57)</f>
        <v>0</v>
      </c>
    </row>
    <row r="59" spans="2:15" ht="16" thickBot="1">
      <c r="B59" s="102" t="s">
        <v>122</v>
      </c>
      <c r="C59" s="102"/>
      <c r="D59" s="102"/>
      <c r="E59" s="107">
        <f>SUM(E12:E57)</f>
        <v>111</v>
      </c>
      <c r="F59" s="108"/>
      <c r="H59" s="109" t="s">
        <v>122</v>
      </c>
      <c r="I59" s="110"/>
      <c r="J59" s="70">
        <f>SUM(J12:J57)</f>
        <v>109</v>
      </c>
      <c r="K59" s="72" t="s">
        <v>130</v>
      </c>
      <c r="L59" s="72" t="s">
        <v>130</v>
      </c>
      <c r="M59" s="72" t="s">
        <v>130</v>
      </c>
    </row>
    <row r="60" spans="2:15" ht="16" thickBot="1">
      <c r="B60" s="102" t="s">
        <v>123</v>
      </c>
      <c r="C60" s="102"/>
      <c r="D60" s="102"/>
      <c r="E60" s="112">
        <f>J60</f>
        <v>0</v>
      </c>
      <c r="F60" s="112"/>
      <c r="H60" s="113" t="s">
        <v>123</v>
      </c>
      <c r="I60" s="114"/>
      <c r="J60" s="71">
        <f>M58/J59</f>
        <v>0</v>
      </c>
      <c r="K60" s="83" t="s">
        <v>131</v>
      </c>
      <c r="L60" s="100"/>
      <c r="M60" s="70">
        <f>ROUND(J60,2)</f>
        <v>0</v>
      </c>
    </row>
    <row r="61" spans="2:15">
      <c r="B61" s="101"/>
      <c r="C61" s="101"/>
      <c r="D61" s="101"/>
      <c r="H61" s="42"/>
      <c r="I61" s="42"/>
      <c r="O61" s="74" t="s">
        <v>133</v>
      </c>
    </row>
    <row r="62" spans="2:15">
      <c r="B62" s="42"/>
      <c r="C62" s="57" t="s">
        <v>142</v>
      </c>
      <c r="D62" s="76" t="s">
        <v>143</v>
      </c>
      <c r="H62" s="42"/>
      <c r="I62" s="42"/>
      <c r="O62" s="74" t="s">
        <v>134</v>
      </c>
    </row>
    <row r="64" spans="2:15">
      <c r="O64" s="74" t="s">
        <v>137</v>
      </c>
    </row>
    <row r="65" spans="4:15">
      <c r="H65" s="101" t="s">
        <v>112</v>
      </c>
      <c r="I65" s="101"/>
      <c r="J65" s="101"/>
      <c r="K65" s="101"/>
      <c r="L65" s="101"/>
      <c r="O65" s="74">
        <v>198501102012004</v>
      </c>
    </row>
    <row r="67" spans="4:15">
      <c r="D67" s="42" t="s">
        <v>113</v>
      </c>
      <c r="I67" s="42" t="s">
        <v>114</v>
      </c>
    </row>
    <row r="68" spans="4:15">
      <c r="D68" s="42" t="s">
        <v>115</v>
      </c>
      <c r="I68" s="42"/>
    </row>
    <row r="69" spans="4:15">
      <c r="D69" s="42"/>
      <c r="I69" s="42"/>
    </row>
    <row r="70" spans="4:15">
      <c r="D70" s="42"/>
      <c r="I70" s="42"/>
    </row>
    <row r="71" spans="4:15">
      <c r="I71" s="42"/>
    </row>
    <row r="72" spans="4:15">
      <c r="D72" s="42" t="s">
        <v>138</v>
      </c>
      <c r="I72" s="54" t="s">
        <v>116</v>
      </c>
    </row>
    <row r="73" spans="4:15">
      <c r="D73" s="77">
        <f>_xlfn.XLOOKUP(D72,'Nama Dosen'!$C$1:$C$8,'Nama Dosen'!$B$1:$B$8,1,0)</f>
        <v>198001192006101</v>
      </c>
      <c r="I73" s="42" t="s">
        <v>117</v>
      </c>
    </row>
    <row r="74" spans="4:15">
      <c r="I74" s="42"/>
    </row>
    <row r="75" spans="4:15">
      <c r="E75" s="101" t="s">
        <v>118</v>
      </c>
      <c r="F75" s="101"/>
      <c r="G75" s="101"/>
      <c r="H75" s="101"/>
    </row>
    <row r="80" spans="4:15">
      <c r="E80" s="111" t="s">
        <v>119</v>
      </c>
      <c r="F80" s="111"/>
      <c r="G80" s="111"/>
      <c r="H80" s="111"/>
    </row>
    <row r="81" spans="5:8">
      <c r="E81" s="101" t="s">
        <v>120</v>
      </c>
      <c r="F81" s="101"/>
      <c r="G81" s="101"/>
      <c r="H81" s="101"/>
    </row>
  </sheetData>
  <mergeCells count="25">
    <mergeCell ref="M12:M15"/>
    <mergeCell ref="H10:M10"/>
    <mergeCell ref="B61:D61"/>
    <mergeCell ref="E60:F60"/>
    <mergeCell ref="H59:I59"/>
    <mergeCell ref="H60:I60"/>
    <mergeCell ref="E59:F59"/>
    <mergeCell ref="B59:D59"/>
    <mergeCell ref="B60:D60"/>
    <mergeCell ref="F12:F15"/>
    <mergeCell ref="K12:K15"/>
    <mergeCell ref="E58:F58"/>
    <mergeCell ref="K60:L60"/>
    <mergeCell ref="H65:L65"/>
    <mergeCell ref="E75:H75"/>
    <mergeCell ref="E80:H80"/>
    <mergeCell ref="E81:H81"/>
    <mergeCell ref="E12:E15"/>
    <mergeCell ref="J12:J15"/>
    <mergeCell ref="L12:L15"/>
    <mergeCell ref="B9:F9"/>
    <mergeCell ref="H9:L9"/>
    <mergeCell ref="B10:F10"/>
    <mergeCell ref="B58:D58"/>
    <mergeCell ref="H58:I58"/>
  </mergeCells>
  <conditionalFormatting sqref="H51">
    <cfRule type="duplicateValues" dxfId="0" priority="1"/>
  </conditionalFormatting>
  <dataValidations count="1">
    <dataValidation type="list" allowBlank="1" showInputMessage="1" showErrorMessage="1" sqref="D72" xr:uid="{A40F174E-0D07-7A4F-AA78-CFB22777F180}">
      <formula1>NAMA</formula1>
    </dataValidation>
  </dataValidations>
  <pageMargins left="0.75" right="0.75" top="1" bottom="1" header="0.5" footer="0.5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79F107-57DC-0047-849A-7537A44D8E2B}">
          <x14:formula1>
            <xm:f>'Nama Dosen'!$B$1:$C$1</xm:f>
          </x14:formula1>
          <xm:sqref>O61:O62</xm:sqref>
        </x14:dataValidation>
        <x14:dataValidation type="list" allowBlank="1" showInputMessage="1" showErrorMessage="1" xr:uid="{0CD05924-AD30-A942-B2C2-59F4646DEBE3}">
          <x14:formula1>
            <xm:f>_xlfn.XLOOKUP($O62,'Nama Dosen'!$B$1:$C$1,'Nama Dosen'!$B$2:$C$8)</xm:f>
          </x14:formula1>
          <xm:sqref>O64</xm:sqref>
        </x14:dataValidation>
        <x14:dataValidation type="list" allowBlank="1" showInputMessage="1" showErrorMessage="1" xr:uid="{5B988C1C-BFCF-6549-9349-12FA8E0B5559}">
          <x14:formula1>
            <xm:f>_xlfn.XLOOKUP($O61,'Nama Dosen'!$B$1:$C$1,'Nama Dosen'!$B$2:$C$8)</xm:f>
          </x14:formula1>
          <xm:sqref>O65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1968-1580-4746-B3AE-E5B2478DFEA5}">
  <dimension ref="A1:C8"/>
  <sheetViews>
    <sheetView zoomScale="141" zoomScaleNormal="100" workbookViewId="0">
      <selection activeCell="C14" sqref="C14"/>
    </sheetView>
  </sheetViews>
  <sheetFormatPr baseColWidth="10" defaultRowHeight="15"/>
  <cols>
    <col min="1" max="1" width="3.33203125" bestFit="1" customWidth="1"/>
    <col min="2" max="2" width="17.1640625" bestFit="1" customWidth="1"/>
    <col min="3" max="3" width="27.5" customWidth="1"/>
  </cols>
  <sheetData>
    <row r="1" spans="1:3">
      <c r="A1" s="80" t="s">
        <v>132</v>
      </c>
      <c r="B1" s="80" t="s">
        <v>133</v>
      </c>
      <c r="C1" s="80" t="s">
        <v>134</v>
      </c>
    </row>
    <row r="2" spans="1:3">
      <c r="A2" s="41">
        <v>1</v>
      </c>
      <c r="B2" s="81">
        <v>198510082010002</v>
      </c>
      <c r="C2" s="80" t="s">
        <v>135</v>
      </c>
    </row>
    <row r="3" spans="1:3">
      <c r="A3" s="41">
        <v>2</v>
      </c>
      <c r="B3" s="81">
        <v>198611012015102</v>
      </c>
      <c r="C3" s="80" t="s">
        <v>136</v>
      </c>
    </row>
    <row r="4" spans="1:3">
      <c r="A4" s="41">
        <v>3</v>
      </c>
      <c r="B4" s="81">
        <v>198501102012004</v>
      </c>
      <c r="C4" s="80" t="s">
        <v>137</v>
      </c>
    </row>
    <row r="5" spans="1:3">
      <c r="A5" s="41">
        <v>4</v>
      </c>
      <c r="B5" s="81">
        <v>198001192006101</v>
      </c>
      <c r="C5" s="80" t="s">
        <v>138</v>
      </c>
    </row>
    <row r="6" spans="1:3">
      <c r="A6" s="41">
        <v>5</v>
      </c>
      <c r="B6" s="81">
        <v>198804172015101</v>
      </c>
      <c r="C6" s="80" t="s">
        <v>139</v>
      </c>
    </row>
    <row r="7" spans="1:3">
      <c r="A7" s="41">
        <v>6</v>
      </c>
      <c r="B7" s="81">
        <v>196901041995105</v>
      </c>
      <c r="C7" s="80" t="s">
        <v>140</v>
      </c>
    </row>
    <row r="8" spans="1:3">
      <c r="A8" s="41">
        <v>7</v>
      </c>
      <c r="B8" s="81">
        <v>196702041995103</v>
      </c>
      <c r="C8" s="80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 </vt:lpstr>
      <vt:lpstr>Konversi</vt:lpstr>
      <vt:lpstr>Nama Dosen</vt:lpstr>
      <vt:lpstr>NAMA</vt:lpstr>
      <vt:lpstr>NIK</vt:lpstr>
      <vt:lpstr>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Frengklin Matatula</cp:lastModifiedBy>
  <dcterms:created xsi:type="dcterms:W3CDTF">2025-06-21T02:32:00Z</dcterms:created>
  <dcterms:modified xsi:type="dcterms:W3CDTF">2025-08-12T03:41:22Z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D50E7F6CCEFF4BC1AAC9CD44F9F35704_11</vt:lpwstr>
  </property>
  <property fmtid="{D5CDD505-2E9C-101B-9397-08002B2CF9AE}" pid="3" name="KSOProductBuildVer">
    <vt:lpwstr>1033-12.2.0.21931</vt:lpwstr>
  </property>
</Properties>
</file>